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<sst xmlns="http://schemas.openxmlformats.org/spreadsheetml/2006/main" count="116" uniqueCount="58">
  <si>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</si>
  <si>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</si>
  <si>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</si>
  <si>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</si>
  <si>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</si>
  <si>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</si>
  <si>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</si>
  <si>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</si>
  <si>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</si>
  <si>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</si>
  <si>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</si>
  <si>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</si>
  <si>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</si>
  <si>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</si>
  <si>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</si>
  <si>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</si>
  <si>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</si>
  <si>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</si>
  <si>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</si>
  <si>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</si>
  <si>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</si>
  <si>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</si>
  <si>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</si>
  <si>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</si>
  <si>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</si>
  <si>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</si>
  <si>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</si>
  <si>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</si>
  <si>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</si>
  <si>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</si>
  <si>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</si>
  <si>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</si>
  <si>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</si>
  <si>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</si>
  <si>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</si>
  <si>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</si>
  <si>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</si>
  <si>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</si>
  <si>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</si>
  <si>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</si>
  <si>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</si>
  <si>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</si>
  <si>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</si>
  <si>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</si>
  <si>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</si>
  <si>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</si>
  <si>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</si>
  <si>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</si>
  <si>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</si>
  <si>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</si>
  <si>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</si>
  <si>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</si>
  <si>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</si>
  <si>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</si>
  <si>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</si>
  <si>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Contract No: IIT(BHU)/IWD/</t>
  </si>
  <si>
    <t>Name of Work: Supply, Installation, Testing, Fixing and Mounting of Energy, Meter on existing Meter Panel in the Faculty Apartment (C&amp;D Block) IIT(BHU)</t>
  </si>
  <si>
    <t xml:space="preserve">Supply,Installation,Testing ,Fixing,and Base Mounting of Energy ,Meter on existing Meter Panel in the Faculty Apartment (C&amp;D Block)  including all accessries &amp; wiring works. 3Ph,4Wire LCD Type KWh suitable for integrating type, KWH, KVA, KVARH meters. Meters shall confirm to IEC 170 in all respects connection with Minimum 6sqmm FRLS PVC insulated Copper conductor single core cable and earthing etc. Make-L&amp;T/Genius/Secure/Schneide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</si>
</sst>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59" fillId="0" borderId="21" xfId="0"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1"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F14" sqref="F14"/>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8" t="s">
        <v>54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6" customHeight="1">
      <c r="A5" s="78" t="s">
        <v>56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3.5"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4.75">
      <c r="A8" s="11" t="s">
        <v>47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3.5">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50</v>
      </c>
      <c r="IC13" s="38" t="s">
        <v>34</v>
      </c>
      <c r="IE13" s="39"/>
      <c r="IF13" s="39" t="s">
        <v>35</v>
      </c>
      <c r="IG13" s="39" t="s">
        <v>36</v>
      </c>
      <c r="IH13" s="39">
        <v>10</v>
      </c>
      <c r="II13" s="39" t="s">
        <v>37</v>
      </c>
    </row>
    <row r="14" spans="1:243" s="38" customFormat="1" ht="102" customHeight="1">
      <c r="A14" s="74">
        <v>1</v>
      </c>
      <c r="B14" s="83" t="s">
        <v>57</v>
      </c>
      <c r="C14" s="24" t="s">
        <v>38</v>
      </c>
      <c r="D14" s="73">
        <v>80</v>
      </c>
      <c r="E14" s="83" t="s">
        <v>39</v>
      </c>
      <c r="F14" s="73">
        <v>10000</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800000</v>
      </c>
      <c r="BB14" s="48">
        <f>BA14+SUM(N14:AZ14)</f>
        <v>800000</v>
      </c>
      <c r="BC14" s="37" t="str">
        <f>SpellNumber(L14,BB14)</f>
        <v>INR  Eight Lakh    Only</v>
      </c>
      <c r="IA14" s="38">
        <v>1</v>
      </c>
      <c r="IB14" s="72" t="s">
        <v>57</v>
      </c>
      <c r="IC14" s="38" t="s">
        <v>38</v>
      </c>
      <c r="ID14" s="38">
        <v>80</v>
      </c>
      <c r="IE14" s="39" t="s">
        <v>39</v>
      </c>
      <c r="IF14" s="39" t="s">
        <v>42</v>
      </c>
      <c r="IG14" s="39" t="s">
        <v>36</v>
      </c>
      <c r="IH14" s="39">
        <v>123.223</v>
      </c>
      <c r="II14" s="39" t="s">
        <v>39</v>
      </c>
    </row>
    <row r="15" spans="1:243" s="38" customFormat="1" ht="48" customHeight="1">
      <c r="A15" s="49" t="s">
        <v>51</v>
      </c>
      <c r="B15" s="50"/>
      <c r="C15" s="51"/>
      <c r="D15" s="52"/>
      <c r="E15" s="52"/>
      <c r="F15" s="52"/>
      <c r="G15" s="52"/>
      <c r="H15" s="53"/>
      <c r="I15" s="53"/>
      <c r="J15" s="53"/>
      <c r="K15" s="53"/>
      <c r="L15" s="54"/>
      <c r="BA15" s="55">
        <f>SUM(BA13:BA14)</f>
        <v>800000</v>
      </c>
      <c r="BB15" s="56">
        <f>SUM(BB13:BB14)</f>
        <v>800000</v>
      </c>
      <c r="BC15" s="37" t="str">
        <f>SpellNumber($E$2,BB15)</f>
        <v>INR  Eight Lakh    Only</v>
      </c>
      <c r="IE15" s="39">
        <v>4</v>
      </c>
      <c r="IF15" s="39" t="s">
        <v>43</v>
      </c>
      <c r="IG15" s="39" t="s">
        <v>44</v>
      </c>
      <c r="IH15" s="39">
        <v>10</v>
      </c>
      <c r="II15" s="39" t="s">
        <v>39</v>
      </c>
    </row>
    <row r="16" spans="1:243" s="65" customFormat="1" ht="18">
      <c r="A16" s="50" t="s">
        <v>52</v>
      </c>
      <c r="B16" s="57"/>
      <c r="C16" s="58"/>
      <c r="D16" s="59"/>
      <c r="E16" s="70" t="s">
        <v>46</v>
      </c>
      <c r="F16" s="71"/>
      <c r="G16" s="60"/>
      <c r="H16" s="61"/>
      <c r="I16" s="61"/>
      <c r="J16" s="61"/>
      <c r="K16" s="62"/>
      <c r="L16" s="63"/>
      <c r="M16" s="64"/>
      <c r="O16" s="38"/>
      <c r="P16" s="38"/>
      <c r="Q16" s="38"/>
      <c r="R16" s="38"/>
      <c r="S16" s="38"/>
      <c r="BA16" s="66">
        <f>IF(ISBLANK(F16),0,IF(E16="Excess (+)",ROUND(BA15+(BA15*F16),2),IF(E16="Less (-)",ROUND(BA15+(BA15*F16*(-1)),2),IF(E16="At Par",BA15,0))))</f>
        <v>0</v>
      </c>
      <c r="BB16" s="67">
        <f>ROUND(BA16,0)</f>
        <v>0</v>
      </c>
      <c r="BC16" s="37" t="str">
        <f>SpellNumber($E$2,BB16)</f>
        <v>INR Zero Only</v>
      </c>
      <c r="IE16" s="68"/>
      <c r="IF16" s="68"/>
      <c r="IG16" s="68"/>
      <c r="IH16" s="68"/>
      <c r="II16" s="68"/>
    </row>
    <row r="17" spans="1:243" s="65" customFormat="1" ht="18">
      <c r="A17" s="49" t="s">
        <v>53</v>
      </c>
      <c r="B17" s="49"/>
      <c r="C17" s="76" t="str">
        <f>SpellNumber($E$2,BB16)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68"/>
      <c r="IF17" s="68"/>
      <c r="IG17" s="68"/>
      <c r="IH17" s="68"/>
      <c r="II17" s="68"/>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4 L13">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45</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2024-06-12T22:27:25Z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