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<sst xmlns="http://schemas.openxmlformats.org/spreadsheetml/2006/main" count="1184" uniqueCount="335">
  <si>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</si>
  <si>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</si>
  <si>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</si>
  <si>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</si>
  <si>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</si>
  <si>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</si>
  <si>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</si>
  <si>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</si>
  <si>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</si>
  <si>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</si>
  <si>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</si>
  <si>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</si>
  <si>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</si>
  <si>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</si>
  <si>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</si>
  <si>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</si>
  <si>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</si>
  <si>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</si>
  <si>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</si>
  <si>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</si>
  <si>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</si>
  <si>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</si>
  <si>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</si>
  <si>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</si>
  <si>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</si>
  <si>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</si>
  <si>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</si>
  <si>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</si>
  <si>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</si>
  <si>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</si>
  <si>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</si>
  <si>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</si>
  <si>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</si>
  <si>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</si>
  <si>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</si>
  <si>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</si>
  <si>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</si>
  <si>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</si>
  <si>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</si>
  <si>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</si>
  <si>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</si>
  <si>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</si>
  <si>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</si>
  <si>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</si>
  <si>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</si>
  <si>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</si>
  <si>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</si>
  <si>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</si>
  <si>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</si>
  <si>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</si>
  <si>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</si>
  <si>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</si>
  <si>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</si>
  <si>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</si>
  <si>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</si>
  <si>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</si>
  <si>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</si>
  <si>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</si>
  <si>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</si>
  <si>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</si>
  <si>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</si>
  <si>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</si>
  <si>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</si>
  <si>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</si>
  <si>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</si>
  <si>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</si>
  <si>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</si>
  <si>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</si>
  <si>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</si>
  <si>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</si>
  <si>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</si>
  <si>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</si>
  <si>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</si>
  <si>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</si>
  <si>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</si>
  <si>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</si>
  <si>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</si>
  <si>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</si>
  <si>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</si>
  <si>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</si>
  <si>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</si>
  <si>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</si>
  <si>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</si>
  <si>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</si>
  <si>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</si>
  <si>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</si>
  <si>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</si>
  <si>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</si>
  <si>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</si>
  <si>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</si>
  <si>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</si>
  <si>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</si>
  <si>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</si>
  <si>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</si>
  <si>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</si>
  <si>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</si>
  <si>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</si>
  <si>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</si>
  <si>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</si>
  <si>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</si>
  <si>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</si>
  <si>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</si>
  <si>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</si>
  <si>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</si>
  <si>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</si>
  <si>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</si>
  <si>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</si>
  <si>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</si>
  <si>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</si>
  <si>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</si>
  <si>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</si>
  <si>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</si>
  <si>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</si>
  <si>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</si>
  <si>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</si>
  <si>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</si>
  <si>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</si>
  <si>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</si>
  <si>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</si>
  <si>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</si>
  <si>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</si>
  <si>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</si>
  <si>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</si>
  <si>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</si>
  <si>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</si>
  <si>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</si>
  <si>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</si>
  <si>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</si>
  <si>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</si>
  <si>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Tender Inviting Authority: Superintending Engineer, Institute Works Department, IIT(BHU), Varanasi</t>
  </si>
  <si>
    <t>Name of Work: Renovation of 4 nos toilet GF &amp; FF in Department of Ceramic &amp; 2 nos toilet in Department of Chemical and construction of drain &amp; drain chamber behind Vivekanand &amp; Vishwakarma Hostel and construction of sewer line, chamber &amp; covering works at Aryabhatta Hostel, IIT (BHU), Varanasi.</t>
  </si>
  <si>
    <t>Contract No: IIT(BHU)/IWD/</t>
  </si>
  <si>
    <r>
      <t xml:space="preserve">Dismantling tile work in floors and roofs laid in cement mortar including stacking material within 50 metres lead. For thickness of tiles 10 mm to 25 mm   </t>
    </r>
    <r>
      <rPr>
        <b/>
        <sz val="12"/>
        <rFont val="Times New Roman"/>
        <family val="1"/>
      </rPr>
      <t>(15.23.1)</t>
    </r>
  </si>
  <si>
    <r>
      <t>Dismantling old plaster or skirting raking out joints and cleaning the surface for plaster including disposal of rubbish to the dumping ground within 50 metres lead.</t>
    </r>
    <r>
      <rPr>
        <b/>
        <sz val="12"/>
        <rFont val="Times New Roman"/>
        <family val="1"/>
      </rPr>
      <t xml:space="preserve"> (15.56)</t>
    </r>
  </si>
  <si>
    <r>
      <t xml:space="preserve">12 mm cement plaster of mix : 1:6 (1 cement: 6 coarse sand) </t>
    </r>
    <r>
      <rPr>
        <b/>
        <sz val="12"/>
        <rFont val="Times New Roman"/>
        <family val="1"/>
      </rPr>
      <t>(13.4.2)</t>
    </r>
  </si>
  <si>
    <r>
      <t xml:space="preserve">Providing and applying white cement based putty of average thickness 1 mm, of approved brand and manufacturer, over the plastered wall surface to prepare the surface even and smooth complete. </t>
    </r>
    <r>
      <rPr>
        <b/>
        <sz val="12"/>
        <rFont val="Times New Roman"/>
        <family val="1"/>
      </rPr>
      <t>(13.80)</t>
    </r>
  </si>
  <si>
    <r>
      <t xml:space="preserve">Demolishing cement concrete manually/ by mechanical means including disposal of material within 50 metres lead as per direction of Engineer - in - charge. Nominal concrete 1:3:6 or richer mix (i/c equivalent design mix) </t>
    </r>
    <r>
      <rPr>
        <b/>
        <sz val="12"/>
        <rFont val="Times New Roman"/>
        <family val="1"/>
      </rPr>
      <t>(15.2.1)</t>
    </r>
  </si>
  <si>
    <r>
      <t xml:space="preserve"> Demolishing mud phaska in terracing and disposal of material within 50 metres lead. </t>
    </r>
    <r>
      <rPr>
        <b/>
        <sz val="12"/>
        <rFont val="Times New Roman"/>
        <family val="1"/>
      </rPr>
      <t>(15.27)</t>
    </r>
  </si>
  <si>
    <r>
      <t>Providing and laying in position cement concrete of specified grade excluding the cost of centering and shuttering - All work up to plinth level :</t>
    </r>
    <r>
      <rPr>
        <b/>
        <sz val="12"/>
        <rFont val="Times New Roman"/>
        <family val="1"/>
      </rPr>
      <t xml:space="preserve">   </t>
    </r>
    <r>
      <rPr>
        <sz val="12"/>
        <rFont val="Times New Roman"/>
        <family val="1"/>
      </rPr>
      <t xml:space="preserve"> "1:2:4 (1 cement : 2 coarse sand (zone-III) : 4 graded stone aggregate 20 mm nominal size).  </t>
    </r>
    <r>
      <rPr>
        <b/>
        <sz val="12"/>
        <rFont val="Times New Roman"/>
        <family val="1"/>
      </rPr>
      <t>(4.1.3)</t>
    </r>
  </si>
  <si>
    <r>
      <t>Providing and laying in position cement concrete of specified grade excluding the cost of centering and shuttering - All work up to plinth level :</t>
    </r>
    <r>
      <rPr>
        <b/>
        <sz val="12"/>
        <rFont val="Times New Roman"/>
        <family val="1"/>
      </rPr>
      <t xml:space="preserve"> </t>
    </r>
    <r>
      <rPr>
        <sz val="12"/>
        <rFont val="Times New Roman"/>
        <family val="1"/>
      </rPr>
      <t xml:space="preserve">1:4:8 (1 Cement : 4 coarse sand (zone-III) : 8 graded stone aggregate 40 mm nominal size) </t>
    </r>
    <r>
      <rPr>
        <b/>
        <sz val="12"/>
        <rFont val="Times New Roman"/>
        <family val="1"/>
      </rPr>
      <t>(4.1.8)</t>
    </r>
  </si>
  <si>
    <r>
      <t xml:space="preserve"> Providing and fixing soil, waste and vent pipes : Centrifugally cast (spun) iron socket &amp; spigot (S&amp;S) pipe as per IS: 3989   </t>
    </r>
    <r>
      <rPr>
        <b/>
        <sz val="12"/>
        <rFont val="Times New Roman"/>
        <family val="1"/>
      </rPr>
      <t>(17.35.1.2)</t>
    </r>
  </si>
  <si>
    <r>
      <t xml:space="preserve"> Providing and fixing collar : Sand cast iron S&amp;S as per IS - 3989 </t>
    </r>
    <r>
      <rPr>
        <b/>
        <sz val="12"/>
        <rFont val="Times New Roman"/>
        <family val="1"/>
      </rPr>
      <t xml:space="preserve">  (17.57.1.2)</t>
    </r>
  </si>
  <si>
    <r>
      <t xml:space="preserve">Providing lead caulked joints to sand cast iron/centrifugally cast (spun) iron pipes and fittings of diameter : 100 mm  </t>
    </r>
    <r>
      <rPr>
        <b/>
        <sz val="12"/>
        <rFont val="Times New Roman"/>
        <family val="1"/>
      </rPr>
      <t>(17.58.1)</t>
    </r>
  </si>
  <si>
    <r>
      <t xml:space="preserve">Providing and fixing plain bend of required degree. Sand cast iron S&amp;S as per IS : 3989 </t>
    </r>
    <r>
      <rPr>
        <b/>
        <sz val="12"/>
        <rFont val="Times New Roman"/>
        <family val="1"/>
      </rPr>
      <t>(17.39.1.2)</t>
    </r>
  </si>
  <si>
    <r>
      <t xml:space="preserve">Providing and fixing single equal plain junction of required degree :100x100x100 mm Sand cast iron S&amp;S as per IS - 3989  </t>
    </r>
    <r>
      <rPr>
        <b/>
        <sz val="12"/>
        <rFont val="Times New Roman"/>
        <family val="1"/>
      </rPr>
      <t xml:space="preserve"> (17.44.1.2)</t>
    </r>
  </si>
  <si>
    <r>
      <t xml:space="preserve">Providing and fixing trap of self cleansing design with screwed down or hinged grating with or without vent arm complete, including cost of cutting and making good the walls and floors :100 mm inlet and 100 mm outlet Sand cast iron S&amp;S as per IS: 3989   </t>
    </r>
    <r>
      <rPr>
        <b/>
        <sz val="12"/>
        <rFont val="Times New Roman"/>
        <family val="1"/>
      </rPr>
      <t xml:space="preserve"> (17.60.1.1)</t>
    </r>
  </si>
  <si>
    <r>
      <t xml:space="preserve">Providing and fixing 100 mm sand cast Iron grating for gully trap. </t>
    </r>
    <r>
      <rPr>
        <b/>
        <sz val="12"/>
        <rFont val="Times New Roman"/>
        <family val="1"/>
      </rPr>
      <t>(17.29)</t>
    </r>
  </si>
  <si>
    <r>
      <t xml:space="preserve">Providing and fixing M.S. stays and clamps for sand cast iron/ centrifugally cast (spun) iron pipes of diameter : 100 mm </t>
    </r>
    <r>
      <rPr>
        <b/>
        <sz val="12"/>
        <rFont val="Times New Roman"/>
        <family val="1"/>
      </rPr>
      <t>(17.59.1)</t>
    </r>
  </si>
  <si>
    <r>
      <t>Providing and fixing floor mounted, white vitreous china single piece, double traps syphonic water closet of approved brand/ 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r>
    <r>
      <rPr>
        <b/>
        <sz val="12"/>
        <rFont val="Times New Roman"/>
        <family val="1"/>
      </rPr>
      <t>(17.81)</t>
    </r>
  </si>
  <si>
    <r>
      <t>Providing and fixing P.V.C. waste pipe for sink or wash basin including P.V.C. waste fittings complete.  Semi rigid pipe 32 mm dia</t>
    </r>
    <r>
      <rPr>
        <b/>
        <sz val="12"/>
        <rFont val="Times New Roman"/>
        <family val="1"/>
      </rPr>
      <t xml:space="preserve"> (17.28.1.1)</t>
    </r>
  </si>
  <si>
    <r>
      <t xml:space="preserve"> Providing and fixing wash basin with C.I. brackets, 15 mm C.P. brass pillar taps, 32 mm C.P. brass waste of standard pattern, including painting of fittings and brackets, cutting and making good the walls wherever require: White Vitreous China Surgeon type wash basin of size 660x460 mm with a pair of 15 mm C.P. brass pillar taps with elbow including operated levers </t>
    </r>
    <r>
      <rPr>
        <b/>
        <sz val="12"/>
        <rFont val="Times New Roman"/>
        <family val="1"/>
      </rPr>
      <t xml:space="preserve"> (17.7.8)</t>
    </r>
  </si>
  <si>
    <r>
      <t xml:space="preserve"> Providing and fixing mirror of superior glass (of approved quality) and of required shape and size with plastic moulded frame of approved make and shade with 6 mm thick hard board backing : Rectangular shape 1500x450 mm </t>
    </r>
    <r>
      <rPr>
        <b/>
        <sz val="12"/>
        <rFont val="Times New Roman"/>
        <family val="1"/>
      </rPr>
      <t xml:space="preserve"> (17.32.4)</t>
    </r>
  </si>
  <si>
    <r>
      <t>Providing and fixing G.I. pipes complete with G.I. fittings and clamps, i/c cutting and making good the walls etc. Internal work - Exposed on wall</t>
    </r>
    <r>
      <rPr>
        <b/>
        <sz val="12"/>
        <rFont val="Times New Roman"/>
        <family val="1"/>
      </rPr>
      <t xml:space="preserve"> </t>
    </r>
    <r>
      <rPr>
        <sz val="12"/>
        <rFont val="Times New Roman"/>
        <family val="1"/>
      </rPr>
      <t xml:space="preserve">15 mm dia nominal bore   </t>
    </r>
    <r>
      <rPr>
        <b/>
        <sz val="12"/>
        <rFont val="Times New Roman"/>
        <family val="1"/>
      </rPr>
      <t>(18.10.1)</t>
    </r>
  </si>
  <si>
    <r>
      <t>Providing and fixing G.I. pipes complete with G.I. fittings and clamps, i/c cutting and making good the walls etc. Internal work - Exposed on wall</t>
    </r>
    <r>
      <rPr>
        <b/>
        <sz val="12"/>
        <rFont val="Times New Roman"/>
        <family val="1"/>
      </rPr>
      <t xml:space="preserve"> </t>
    </r>
    <r>
      <rPr>
        <sz val="12"/>
        <rFont val="Times New Roman"/>
        <family val="1"/>
      </rPr>
      <t xml:space="preserve">25 mm dia nominal bore  </t>
    </r>
    <r>
      <rPr>
        <b/>
        <sz val="12"/>
        <rFont val="Times New Roman"/>
        <family val="1"/>
      </rPr>
      <t>(18.10.3)</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</si>
  <si>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Times New Roman"/>
        <family val="1"/>
      </rPr>
      <t>(8.31)</t>
    </r>
  </si>
  <si>
    <r>
      <t xml:space="preserve"> 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3.3kg/sqm including pointing the joints with white cement and matching pigments etc., complete. </t>
    </r>
    <r>
      <rPr>
        <b/>
        <sz val="12"/>
        <rFont val="Times New Roman"/>
        <family val="1"/>
      </rPr>
      <t>(11.40)</t>
    </r>
  </si>
  <si>
    <r>
      <t xml:space="preserve">Demolishing R.C.C. work manually by mechanical means including stacking of steel bars and disposal of unserviceable material within 50 metres lead as per direction of Engineer in charge.   </t>
    </r>
    <r>
      <rPr>
        <b/>
        <sz val="12"/>
        <rFont val="Times New Roman"/>
        <family val="1"/>
      </rPr>
      <t xml:space="preserve">(15.3)   </t>
    </r>
    <r>
      <rPr>
        <sz val="12"/>
        <rFont val="Times New Roman"/>
        <family val="1"/>
      </rPr>
      <t xml:space="preserve">    </t>
    </r>
  </si>
  <si>
    <r>
      <t>Providing and fixing terminal guard: 100 mm  Sand cast iron S&amp;S as per IS: - 3989</t>
    </r>
    <r>
      <rPr>
        <b/>
        <sz val="12"/>
        <rFont val="Times New Roman"/>
        <family val="1"/>
      </rPr>
      <t xml:space="preserve"> (17.56.1.2)</t>
    </r>
  </si>
  <si>
    <r>
      <t xml:space="preserve">Providing and fixing G.I. Union in G.I. pipe including cutting and threading the pipe and making long screws etc. complete (new work) 15mm nominal bore </t>
    </r>
    <r>
      <rPr>
        <b/>
        <sz val="12"/>
        <rFont val="Times New Roman"/>
        <family val="1"/>
      </rPr>
      <t>(18.46.1)</t>
    </r>
  </si>
  <si>
    <r>
      <rPr>
        <b/>
        <sz val="12"/>
        <rFont val="Times New Roman"/>
        <family val="1"/>
      </rPr>
      <t xml:space="preserve"> </t>
    </r>
    <r>
      <rPr>
        <sz val="12"/>
        <rFont val="Times New Roman"/>
        <family val="1"/>
      </rPr>
      <t xml:space="preserve">Providing and fixing G.I. Union in G.I. pipe including cutting and threading the pipe and making long screws etc. complete (new work)   25mm nominal bore </t>
    </r>
    <r>
      <rPr>
        <b/>
        <sz val="12"/>
        <rFont val="Times New Roman"/>
        <family val="1"/>
      </rPr>
      <t>(18.46.3)</t>
    </r>
  </si>
  <si>
    <r>
      <t xml:space="preserve">Providing and fixing C.P. brass long body bib cock of ESSCO 512 KN with flange of approved quality or equivalent conforming to standerds and specifications as per direction of Engineer in charge. 15 mm nominal bore </t>
    </r>
    <r>
      <rPr>
        <b/>
        <sz val="12"/>
        <rFont val="Times New Roman"/>
        <family val="1"/>
      </rPr>
      <t xml:space="preserve">(NS)   </t>
    </r>
  </si>
  <si>
    <r>
      <t xml:space="preserve">Providing and fixing C.P. brass stop cock (concealed) of ESSCO 514 KN of  standerds design or equivalent and of approved make conforming to IS 8931 15mm nominal bore 15 mm nominal bore    </t>
    </r>
    <r>
      <rPr>
        <b/>
        <sz val="12"/>
        <rFont val="Times New Roman"/>
        <family val="1"/>
      </rPr>
      <t xml:space="preserve"> (NS)</t>
    </r>
  </si>
  <si>
    <t>Providing &amp; Injecting chemical emulsion for post ATT of soil of existing floors using chemical emulsion for post ATT of soil of existing floors using chemical emulsion @ 1 litre per holes, 300mm. Apart including drilling holes and plugging 12mm. Dia holes. Providing &amp; Injecting chemical emulsion for post ATT of vids and masonary using chemical emulsion @ 1 lit. per holes at 300mm. Apart including holes at 45 degree and replugging the same. Providing &amp; Injecting chemical emulsion for post ATT along the external perimeter below the concrete or masonary apron. Using chemical emulsion @ 2.5 litres per linear metre.Providing &amp; Injecting chemical emulsion and wood work by chemical chlordane (Oil or Kerosene based) by drilling holes at downward. Angle and sealing the same.  Chemical to be used: CHLORPYRIPHOS 20 EC.</t>
  </si>
  <si>
    <r>
      <t xml:space="preserve">Applying priming coat:  With ready mixed pink or Grey primer of approved brand
and manufacture on wood work (hard and soft wood) </t>
    </r>
    <r>
      <rPr>
        <b/>
        <sz val="12"/>
        <rFont val="Times New Roman"/>
        <family val="1"/>
      </rPr>
      <t>(13.50.1)</t>
    </r>
  </si>
  <si>
    <r>
      <t xml:space="preserve">Wall painting with acrylic emulsion paint of approved brand and manufacture to give an even shade : Two or more coats on new work  </t>
    </r>
    <r>
      <rPr>
        <b/>
        <sz val="12"/>
        <rFont val="Times New Roman"/>
        <family val="1"/>
      </rPr>
      <t>(13.60.1)</t>
    </r>
  </si>
  <si>
    <r>
      <t xml:space="preserve"> Dismantling doors, windows and clerestory windows (steel or wood) shutter including chowkhats, architrave, holdfasts etc. complete and stacking within 50 metres lead : Of area 3 sq. metres and below </t>
    </r>
    <r>
      <rPr>
        <b/>
        <sz val="12"/>
        <rFont val="Times New Roman"/>
        <family val="1"/>
      </rPr>
      <t>( 15.12.1)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</si>
  <si>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2"/>
        <rFont val="Times New Roman"/>
        <family val="1"/>
      </rPr>
      <t>(21.3.2)</t>
    </r>
  </si>
  <si>
    <r>
      <t xml:space="preserve">  Providing &amp; Fixing decorative high pressure laminated sheet of plain / wood grain in gloss / matt/ suede finish with high density protective surface layer and reverse side of adhesive bonding quality conformingto IS : 2046 Type S, including cost of adhesive of approved quality. 1.0 mm thick </t>
    </r>
    <r>
      <rPr>
        <b/>
        <sz val="12"/>
        <rFont val="Times New Roman"/>
        <family val="1"/>
      </rPr>
      <t>(9.127.2)</t>
    </r>
  </si>
  <si>
    <r>
      <t xml:space="preserve"> Providing and fixing CP Brass Single lever telephonic wall mixer of quality &amp; make as approved by Engineer in charge. 15 mm nominal dia </t>
    </r>
    <r>
      <rPr>
        <b/>
        <sz val="12"/>
        <rFont val="Times New Roman"/>
        <family val="1"/>
      </rPr>
      <t>(17.22B)</t>
    </r>
  </si>
  <si>
    <r>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2"/>
        <rFont val="Times New Roman"/>
        <family val="1"/>
      </rPr>
      <t>( 9.20.1 )</t>
    </r>
  </si>
  <si>
    <r>
      <t xml:space="preserve">  Painting with synthetic enamel paint of approved brand and manufacture to give an even shade : Two or more coats on new work sqm 121.55 </t>
    </r>
    <r>
      <rPr>
        <b/>
        <sz val="12"/>
        <rFont val="Times New Roman"/>
        <family val="1"/>
      </rPr>
      <t>( 13.61.1 )</t>
    </r>
  </si>
  <si>
    <t xml:space="preserve"> Providing and fixing Hand Shower ( Health Faucet ) with Flexible Tube &amp; Wall Hook with N.R.V. ( Back Flow Preventer ) of approved make complete as per manufacturer's specifications &amp; direction of Engineer - in - charge. (17.16A) Model No. JAQ - ALD - 573 - HAND - SH. Of  Jaquar or equivalent in other approved makes.       </t>
  </si>
  <si>
    <r>
      <t xml:space="preserve">Painting on G.S. sheet with synthetic enamel paint of approved brand and manufacture of required colour to give an even shade : New work (two or more coats) including a coat of approved steel primer but excluding a coat of mordant solution </t>
    </r>
    <r>
      <rPr>
        <b/>
        <sz val="12"/>
        <rFont val="Times New Roman"/>
        <family val="1"/>
      </rPr>
      <t>( 13.53.1 )</t>
    </r>
  </si>
  <si>
    <r>
      <t xml:space="preserve"> Providing and fixing to existing door frames. 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         </t>
    </r>
    <r>
      <rPr>
        <b/>
        <sz val="12"/>
        <rFont val="Times New Roman"/>
        <family val="1"/>
      </rPr>
      <t>(  9.122.1 )</t>
    </r>
  </si>
  <si>
    <r>
      <t xml:space="preserve">  Dismantling doors, windows and clerestory windows (steel or wood) shutter including chowkhats, architrave, holdfasts etc. complete and stacking within 50 metres lead :Of area 3 sq. metres and below </t>
    </r>
    <r>
      <rPr>
        <b/>
        <sz val="12"/>
        <rFont val="Times New Roman"/>
        <family val="1"/>
      </rPr>
      <t>(15.12.1)</t>
    </r>
  </si>
  <si>
    <r>
      <t xml:space="preserve">  Providing and fixing flat pressed 3 layer particle board medium density exterior grade (Grade I) or graded wood particle board IS : 3087 marked, to frame, backing or studding with screws etc. complete (Frames, backing or studding to be paid separately): 18 mm thick </t>
    </r>
    <r>
      <rPr>
        <b/>
        <sz val="12"/>
        <rFont val="Times New Roman"/>
        <family val="1"/>
      </rPr>
      <t>( 9.17.2 )</t>
    </r>
  </si>
  <si>
    <r>
      <t xml:space="preserve">  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shutters:25 mm thick (for cupboard) including ISI marked nickel plated bright finished M.S. Piano hinges IS : 3818 marked with necessary screws  </t>
    </r>
    <r>
      <rPr>
        <b/>
        <sz val="12"/>
        <rFont val="Times New Roman"/>
        <family val="1"/>
      </rPr>
      <t>(  9.21.2 )</t>
    </r>
  </si>
  <si>
    <r>
      <t xml:space="preserve"> Demolishing brick work manually/ by mechanical means including stacking of serviceable material and disposal of unserviceable material within 50 metres lead as per direction of Engineer-in-charge. In cement mortar </t>
    </r>
    <r>
      <rPr>
        <b/>
        <sz val="12"/>
        <rFont val="Times New Roman"/>
        <family val="1"/>
      </rPr>
      <t xml:space="preserve"> (15.7.4)</t>
    </r>
  </si>
  <si>
    <r>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t>
    </r>
    <r>
      <rPr>
        <b/>
        <sz val="12"/>
        <rFont val="Times New Roman"/>
        <family val="1"/>
      </rPr>
      <t>(22.3)</t>
    </r>
  </si>
  <si>
    <r>
      <t xml:space="preserve"> Distempering with oil bound washable distemper of approved brand and manufacture to give an even shade :   New work (two or more coats) over and including water tinnable priming coat with cement primer  </t>
    </r>
    <r>
      <rPr>
        <b/>
        <sz val="12"/>
        <rFont val="Times New Roman"/>
        <family val="1"/>
      </rPr>
      <t>(13.41.1)</t>
    </r>
  </si>
  <si>
    <r>
      <t>Painting with synthetic enamel paint of approved brand and manufacture of required colour to give an even shade :  One or more coats on old work</t>
    </r>
    <r>
      <rPr>
        <b/>
        <sz val="12"/>
        <rFont val="Times New Roman"/>
        <family val="1"/>
      </rPr>
      <t xml:space="preserve">  (13.99.1)</t>
    </r>
  </si>
  <si>
    <r>
      <t>Providing and fixing bend of required degree with access door, insertion rubber washer 3 mm thick, bolts and nuts complete Sand cast iron S&amp;S as per IS - 3989</t>
    </r>
    <r>
      <rPr>
        <b/>
        <sz val="12"/>
        <rFont val="Times New Roman"/>
        <family val="1"/>
      </rPr>
      <t>(17.38.1.2)</t>
    </r>
  </si>
  <si>
    <r>
      <t xml:space="preserve">Providing and fixing double equal plain junction of required degree.100x100x100x100 mm Sand cast iron S&amp;S as per IS - 3989 </t>
    </r>
    <r>
      <rPr>
        <b/>
        <sz val="12"/>
        <rFont val="Times New Roman"/>
        <family val="1"/>
      </rPr>
      <t xml:space="preserve"> (17.42.1.2)</t>
    </r>
  </si>
  <si>
    <r>
      <t xml:space="preserve">Providing and fixing single equal plain junction of required degree with access door, insertion rubber washer 3 mm thick, bolts and nuts complete.100x100x100 mm Sand cast iron S&amp;S as per IS - 3989 </t>
    </r>
    <r>
      <rPr>
        <b/>
        <sz val="12"/>
        <rFont val="Times New Roman"/>
        <family val="1"/>
      </rPr>
      <t xml:space="preserve"> (17.43.1.2)</t>
    </r>
  </si>
  <si>
    <r>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t>
    </r>
    <r>
      <rPr>
        <b/>
        <sz val="12"/>
        <rFont val="Times New Roman"/>
        <family val="1"/>
      </rPr>
      <t>(17.1.1)</t>
    </r>
  </si>
  <si>
    <r>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t>
    </r>
    <r>
      <rPr>
        <b/>
        <sz val="12"/>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</si>
  <si>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t>
    </r>
    <r>
      <rPr>
        <b/>
        <sz val="12"/>
        <rFont val="Times New Roman"/>
        <family val="1"/>
      </rPr>
      <t>(17.7.2)</t>
    </r>
  </si>
  <si>
    <r>
      <t xml:space="preserve"> Providing and fixing mirror of superior glass (of approved quality) and of required shape and size with plastic moulded frame of approved make and shade with 6 mm thick hard board backing : Rectangular shape 453x357 mm </t>
    </r>
    <r>
      <rPr>
        <b/>
        <sz val="12"/>
        <rFont val="Times New Roman"/>
        <family val="1"/>
      </rPr>
      <t xml:space="preserve"> (17.32.2)</t>
    </r>
  </si>
  <si>
    <r>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r>
    <r>
      <rPr>
        <b/>
        <sz val="12"/>
        <rFont val="Times New Roman"/>
        <family val="1"/>
      </rPr>
      <t xml:space="preserve"> </t>
    </r>
    <r>
      <rPr>
        <sz val="12"/>
        <rFont val="Times New Roman"/>
        <family val="1"/>
      </rPr>
      <t xml:space="preserve">  Single half stall urinal with 5 litre P.V.C. automatic flushing cistern   </t>
    </r>
    <r>
      <rPr>
        <b/>
        <sz val="12"/>
        <rFont val="Times New Roman"/>
        <family val="1"/>
      </rPr>
      <t>(17.5.1)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</si>
  <si>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Range of two half stall urinals with 5 litre P.V.C. automatic flushing cistern   </t>
    </r>
    <r>
      <rPr>
        <b/>
        <sz val="12"/>
        <rFont val="Times New Roman"/>
        <family val="1"/>
      </rPr>
      <t>(17.5.2)</t>
    </r>
  </si>
  <si>
    <r>
      <t xml:space="preserve"> 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t>
    </r>
    <r>
      <rPr>
        <b/>
        <sz val="12"/>
        <rFont val="Times New Roman"/>
        <family val="1"/>
      </rPr>
      <t xml:space="preserve"> (19.21.1)</t>
    </r>
  </si>
  <si>
    <r>
      <t xml:space="preserve"> Half brick masonry with common burnt clay F.P.S. (non modular) bricks of class designation 7.5 in superstructure above plinth level up to floor V level. Cement mortar 1:4 (1 cement :4 coarse sand)  </t>
    </r>
    <r>
      <rPr>
        <b/>
        <sz val="12"/>
        <rFont val="Times New Roman"/>
        <family val="1"/>
      </rPr>
      <t xml:space="preserve"> (6.13.2)</t>
    </r>
  </si>
  <si>
    <r>
      <t xml:space="preserve"> Providing and fixing C.P. brass bib cock of approved quality conforming to IS:8931 : 15 mm nominal bore </t>
    </r>
    <r>
      <rPr>
        <b/>
        <sz val="12"/>
        <rFont val="Times New Roman"/>
        <family val="1"/>
      </rPr>
      <t>(18.49.1)</t>
    </r>
  </si>
  <si>
    <r>
      <t xml:space="preserve">Providing and fixing C.P. brass stop cock (concealed) of standard design and of approved make conforming to IS:8931. 15 mm nominal bore </t>
    </r>
    <r>
      <rPr>
        <b/>
        <sz val="12"/>
        <rFont val="Times New Roman"/>
        <family val="1"/>
      </rPr>
      <t>(18.52.1)</t>
    </r>
  </si>
  <si>
    <r>
      <t>Providing and fixing PTMT swivelling shower, 15 mm nominal bore, weighing not less than 40 gms</t>
    </r>
    <r>
      <rPr>
        <b/>
        <sz val="12"/>
        <rFont val="Times New Roman"/>
        <family val="1"/>
      </rPr>
      <t xml:space="preserve"> (18.64)</t>
    </r>
  </si>
  <si>
    <r>
      <t xml:space="preserve">Making connection of G.I. distribution branch with G.I. main of following sizes by providing and fixing tee, including cutting and threading the pipe etc. complete : 25 to 40 mm nominal bore  </t>
    </r>
    <r>
      <rPr>
        <b/>
        <sz val="12"/>
        <rFont val="Times New Roman"/>
        <family val="1"/>
      </rPr>
      <t>(18.13.1)</t>
    </r>
  </si>
  <si>
    <r>
      <t xml:space="preserve">Painting G.I. pipes and fittings with synthetic enamel white paint with two coats over a ready mixed priming coat, both of approved quality for new work : 25 mm diameter pipe   </t>
    </r>
    <r>
      <rPr>
        <b/>
        <sz val="12"/>
        <rFont val="Times New Roman"/>
        <family val="1"/>
      </rPr>
      <t>(18.38.3)</t>
    </r>
  </si>
  <si>
    <r>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 Granite Stone of approved shade </t>
    </r>
    <r>
      <rPr>
        <b/>
        <sz val="12"/>
        <rFont val="Times New Roman"/>
        <family val="1"/>
      </rPr>
      <t>(8.10.2)</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</si>
  <si>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12"/>
        <rFont val="Times New Roman"/>
        <family val="1"/>
      </rPr>
      <t>(11.37)</t>
    </r>
  </si>
  <si>
    <r>
      <t xml:space="preserve"> 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Times New Roman"/>
        <family val="1"/>
      </rPr>
      <t>(10.25.2)</t>
    </r>
  </si>
  <si>
    <r>
      <t xml:space="preserve"> Painting with synthetic enamel paint of approved brand and manufacture of required colour to give an even shade : Two or more coats on new work over an under coat of suitable shade with ordinary paint of approved brand and manufacture   </t>
    </r>
    <r>
      <rPr>
        <b/>
        <sz val="12"/>
        <rFont val="Times New Roman"/>
        <family val="1"/>
      </rPr>
      <t>(13.62.1)</t>
    </r>
  </si>
  <si>
    <r>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r>
    <r>
      <rPr>
        <b/>
        <sz val="12"/>
        <rFont val="Times New Roman"/>
        <family val="1"/>
      </rPr>
      <t>(21.1.1.1)</t>
    </r>
  </si>
  <si>
    <r>
      <t xml:space="preserve">   Providing and fixing aluminium handles, ISI marked, anodised (anodic coating not less than grade AC 10 as per IS : 1868) transparent or dyed to required colour or shade, with necessary screws etc. complete : 125 mm </t>
    </r>
    <r>
      <rPr>
        <b/>
        <sz val="12"/>
        <rFont val="Times New Roman"/>
        <family val="1"/>
      </rPr>
      <t>(9.100.1)</t>
    </r>
  </si>
  <si>
    <r>
      <t xml:space="preserve">  Providing and fixing aluminium tower bolts, ISI marked, anodised (anodic coating not less than grade AC 10 as per IS : 1868 ) transparent or dyed to required colour or shade, with necessary screws etc. complete :  250x10 mm </t>
    </r>
    <r>
      <rPr>
        <b/>
        <sz val="12"/>
        <rFont val="Times New Roman"/>
        <family val="1"/>
      </rPr>
      <t>(9.97.2)</t>
    </r>
  </si>
  <si>
    <r>
      <t xml:space="preserve">  Providing and fixing aluminium sliding door bolts, ISI marked anodised (anodic coating not less than grade AC 10 as per IS : 1868), transparent or dyed to required colour or shade, with nuts and screws etc. complete : 250x16 mm </t>
    </r>
    <r>
      <rPr>
        <b/>
        <sz val="12"/>
        <rFont val="Times New Roman"/>
        <family val="1"/>
      </rPr>
      <t>(9.96.2)</t>
    </r>
  </si>
  <si>
    <r>
      <t xml:space="preserve">Structural steel work riveted, bolted or welded in built up sections, trusses and framed work, including cutting, hoisting, fixing in position and applying a priming coat of approved steel primer all complete. </t>
    </r>
    <r>
      <rPr>
        <b/>
        <sz val="12"/>
        <rFont val="Times New Roman"/>
        <family val="1"/>
      </rPr>
      <t>(10.2)</t>
    </r>
  </si>
  <si>
    <r>
      <t xml:space="preserve">Providing and fixing aluminium tower bolts, ISI marked, anodised (anodic coating not less than grade AC 10 as per IS : 1868 ) transparent or dyed to required colour or shade, with necessary screws etc. complete : 300x10 mm </t>
    </r>
    <r>
      <rPr>
        <b/>
        <sz val="12"/>
        <rFont val="Times New Roman"/>
        <family val="1"/>
      </rPr>
      <t>(9.97.1)</t>
    </r>
  </si>
  <si>
    <r>
      <t xml:space="preserve">Providing and fixing aluminium sliding door bolts, ISI marked anodised (anodic coating not less than grade AC 10 as per IS : 1868), transparent or dyed to required colour or shade, with nuts and screws etc. complete : 300x16 mm  </t>
    </r>
    <r>
      <rPr>
        <b/>
        <sz val="12"/>
        <rFont val="Times New Roman"/>
        <family val="1"/>
      </rPr>
      <t>(9.96.1)</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</si>
  <si>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2"/>
        <rFont val="Times New Roman"/>
        <family val="1"/>
      </rPr>
      <t>(16.64)</t>
    </r>
  </si>
  <si>
    <r>
      <t>Providing and laying factory made coloured chamfered edge Cement Concrete paver blocks of required strength, thickness &amp; size/shape, made by table vibratory method using PU mould, laid in required colour &amp; pattern over 50mm thick compacted bed of fine sand, compacting and proper embedding/laying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 complete as per manufacturer’s specifications &amp; direction of Engineerin-Charge. 60mm thick C.C. paver block of M-35 grade with approved colour, design &amp; pattern.</t>
    </r>
    <r>
      <rPr>
        <b/>
        <sz val="12"/>
        <rFont val="Times New Roman"/>
        <family val="1"/>
      </rPr>
      <t>(16.91.1)</t>
    </r>
    <r>
      <rPr>
        <sz val="12"/>
        <rFont val="Times New Roman"/>
        <family val="1"/>
      </rPr>
      <t xml:space="preserve"> </t>
    </r>
  </si>
  <si>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exceeding 80 mm dia. but not exceeding 300 mm dia  </t>
    </r>
    <r>
      <rPr>
        <b/>
        <sz val="12"/>
        <color indexed="8"/>
        <rFont val="Times New Roman"/>
        <family val="1"/>
      </rPr>
      <t>(2.10.1.2)</t>
    </r>
  </si>
  <si>
    <r>
      <t xml:space="preserve">  Providing and laying cement concrete 1:5:10 (1 cement : 5 coarse sand : 10 graded stone aggregate 40 mm nominal size) all-round S.W. pipes including bed concrete as per standard design :  150 mm diameter S.W. pipe   </t>
    </r>
    <r>
      <rPr>
        <b/>
        <sz val="12"/>
        <color indexed="8"/>
        <rFont val="Times New Roman"/>
        <family val="1"/>
      </rPr>
      <t>(19.2.2)</t>
    </r>
  </si>
  <si>
    <r>
      <t xml:space="preserve">    Providing and laying cement concrete 1:5:10 (1 cement : 5 coarse sand : 10 graded stone aggregate 40 mm nominal size) up to haunches of S.W. pipes including bed concrete as per standard design :  150 mm diameter S.W. pipe    </t>
    </r>
    <r>
      <rPr>
        <b/>
        <sz val="12"/>
        <color indexed="8"/>
        <rFont val="Times New Roman"/>
        <family val="1"/>
      </rPr>
      <t>(19.3.2)</t>
    </r>
  </si>
  <si>
    <r>
      <t xml:space="preserve">  Providing, laying and jointing glazed stoneware pipes class SP-1 with stiff mixture of cement mortar in the proportion of 1:1 (1 cement : 1 fine sand) including testing of joints etc. complete :  150 mm diameter   </t>
    </r>
    <r>
      <rPr>
        <b/>
        <sz val="12"/>
        <color indexed="8"/>
        <rFont val="Times New Roman"/>
        <family val="1"/>
      </rPr>
      <t>(19.1.2)</t>
    </r>
  </si>
  <si>
    <r>
      <t xml:space="preserve">   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t>
    </r>
    <r>
      <rPr>
        <b/>
        <sz val="12"/>
        <color indexed="8"/>
        <rFont val="Times New Roman"/>
        <family val="1"/>
      </rPr>
      <t>(19.7.3.1)</t>
    </r>
  </si>
  <si>
    <r>
      <t xml:space="preserve">  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(18.33.1)</t>
    </r>
  </si>
  <si>
    <r>
      <t xml:space="preserve"> 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(18.37.1)</t>
    </r>
  </si>
  <si>
    <r>
      <t xml:space="preserve">Extra for depth beyond 45 cm of brick masonry chamber : For 600x850 mm size With common burnt clay F.P.S. (non modular) bricks of class designation 7.5 </t>
    </r>
    <r>
      <rPr>
        <b/>
        <sz val="12"/>
        <rFont val="Times New Roman"/>
        <family val="1"/>
      </rPr>
      <t>(19.31.3.1)</t>
    </r>
  </si>
  <si>
    <r>
      <t xml:space="preserve">Providing and placing in position 100 mm thick factory made machine batched &amp; machine mixed Precast RCC Rectangular Covers on drains of footpath of various sizes, of M-25 grade cement concrete for RCC work, including cost of centering, shuttering, reinforcement of 8 mm dia TMT bars of Fe 500 grade @ maximum 100mm c/c on both ways , neat cement punning on finished surface, properly encased on all edges with 1.6 mm thick , 100 mm wide MS sheet duly painted over priming coat , reinforcement to be welded at edges with MS sheet and providing 2 Nos. 12 mm dia bar for hooks etc i/c cost of cartage, all leads &amp; lift, handling at site etc. all complete as per direction of Engineer-in-Charge.   </t>
    </r>
    <r>
      <rPr>
        <b/>
        <sz val="12"/>
        <color indexed="8"/>
        <rFont val="Times New Roman"/>
        <family val="1"/>
      </rPr>
      <t>(16.93)</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</si>
  <si>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2"/>
        <rFont val="Times New Roman"/>
        <family val="1"/>
      </rPr>
      <t xml:space="preserve">(15.60)   </t>
    </r>
    <r>
      <rPr>
        <sz val="12"/>
        <rFont val="Times New Roman"/>
        <family val="1"/>
      </rPr>
      <t xml:space="preserve">    </t>
    </r>
  </si>
  <si>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</si>
  <si>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</si>
  <si>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</si>
  <si>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</si>
  <si>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</si>
  <si>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</si>
  <si>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</si>
  <si>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</si>
  <si>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</si>
  <si>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</si>
  <si>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</si>
  <si>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</si>
  <si>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</si>
  <si>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</si>
  <si>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</si>
  <si>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</si>
  <si>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</si>
  <si>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</si>
  <si>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</si>
  <si>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</si>
  <si>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Providing and fixing PTMT towel rail complete with brackets fixed to
wooden cleats with CP brass screws with concealed fittings
arrangement of approved quality and colour.
600 mm long towel rail with total length of 645 mm, width 78 mm and effective height of 88 mm, weighing not lessthan 190 gms.</t>
  </si>
  <si>
    <t>Sqm</t>
  </si>
  <si>
    <t>Mtr.</t>
  </si>
  <si>
    <t>Nos.</t>
  </si>
  <si>
    <t>Mtrs</t>
  </si>
  <si>
    <t>Kg</t>
  </si>
  <si>
    <t>Mtr</t>
  </si>
  <si>
    <t>Add GST difference @6.33% on DSR 2018</t>
  </si>
  <si>
    <t>unit</t>
  </si>
  <si>
    <t>Dismantling tile work in floors and roofs laid in cement mortar including stacking material within 50 metres lead. For thickness of tiles 10 mm to 25 mm   (15.23.1)</t>
  </si>
  <si>
    <t>Dismantling old plaster or skirting raking out joints and cleaning the surface for plaster including disposal of rubbish to the dumping ground within 50 metres lead. (15.56)</t>
  </si>
  <si>
    <t>12 mm cement plaster of mix : 1:6 (1 cement: 6 coarse sand) (13.4.2)</t>
  </si>
  <si>
    <t>Providing and applying white cement based putty of average thickness 1 mm, of approved brand and manufacturer, over the plastered wall surface to prepare the surface even and smooth complete. (13.80)</t>
  </si>
  <si>
    <t>Demolishing cement concrete manually/ by mechanical means including disposal of material within 50 metres lead as per direction of Engineer - in - charge. Nominal concrete 1:3:6 or richer mix (i/c equivalent design mix) (15.2.1)</t>
  </si>
  <si>
    <t xml:space="preserve"> Demolishing mud phaska in terracing and disposal of material within 50 metres lead. (15.27)</t>
  </si>
  <si>
    <t>Providing and laying in position cement concrete of specified grade excluding the cost of centering and shuttering - All work up to plinth level :    "1:2:4 (1 cement : 2 coarse sand (zone-III) : 4 graded stone aggregate 20 mm nominal size).  (4.1.3)</t>
  </si>
  <si>
    <t>Providing and laying in position cement concrete of specified grade excluding the cost of centering and shuttering - All work up to plinth level : 1:4:8 (1 Cement : 4 coarse sand (zone-III) : 8 graded stone aggregate 40 mm nominal size) (4.1.8)</t>
  </si>
  <si>
    <t xml:space="preserve"> Providing and fixing soil, waste and vent pipes : Centrifugally cast (spun) iron socket &amp; spigot (S&amp;S) pipe as per IS: 3989   (17.35.1.2)</t>
  </si>
  <si>
    <t xml:space="preserve"> Providing and fixing collar : Sand cast iron S&amp;S as per IS - 3989   (17.57.1.2)</t>
  </si>
  <si>
    <t>Providing lead caulked joints to sand cast iron/centrifugally cast (spun) iron pipes and fittings of diameter : 100 mm  (17.58.1)</t>
  </si>
  <si>
    <t>Providing and fixing plain bend of required degree. Sand cast iron S&amp;S as per IS : 3989 (17.39.1.2)</t>
  </si>
  <si>
    <t>Providing and fixing single equal plain junction of required degree :100x100x100 mm Sand cast iron S&amp;S as per IS - 3989   (17.44.1.2)</t>
  </si>
  <si>
    <t>Providing and fixing trap of self cleansing design with screwed down or hinged grating with or without vent arm complete, including cost of cutting and making good the walls and floors :100 mm inlet and 100 mm outlet Sand cast iron S&amp;S as per IS: 3989    (17.60.1.1)</t>
  </si>
  <si>
    <t>Providing and fixing 100 mm sand cast Iron grating for gully trap. (17.29)</t>
  </si>
  <si>
    <t>Providing and fixing M.S. stays and clamps for sand cast iron/ centrifugally cast (spun) iron pipes of diameter : 100 mm (17.59.1)</t>
  </si>
  <si>
    <t>Providing and fixing floor mounted, white vitreous china single piece, double traps syphonic water closet of approved brand/ 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Engineer-in-Charge.(17.81)</t>
  </si>
  <si>
    <t>Providing and fixing P.V.C. waste pipe for sink or wash basin including P.V.C. waste fittings complete.  Semi rigid pipe 32 mm dia (17.28.1.1)</t>
  </si>
  <si>
    <t xml:space="preserve"> Providing and fixing wash basin with C.I. brackets, 15 mm C.P. brass pillar taps, 32 mm C.P. brass waste of standard pattern, including painting of fittings and brackets, cutting and making good the walls wherever require: White Vitreous China Surgeon type wash basin of size 660x460 mm with a pair of 15 mm C.P. brass pillar taps with elbow including operated levers  (17.7.8)</t>
  </si>
  <si>
    <t xml:space="preserve"> Providing and fixing mirror of superior glass (of approved quality) and of required shape and size with plastic moulded frame of approved make and shade with 6 mm thick hard board backing : Rectangular shape 1500x450 mm  (17.32.4)</t>
  </si>
  <si>
    <t>Providing and fixing G.I. pipes complete with G.I. fittings and clamps, i/c cutting and making good the walls etc. Internal work - Exposed on wall 15 mm dia nominal bore   (18.10.1)</t>
  </si>
  <si>
    <t>Providing and fixing G.I. pipes complete with G.I. fittings and clamps, i/c cutting and making good the walls etc. Internal work - Exposed on wall 25 mm dia nominal bore  (18.10.3)</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</si>
  <si>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</si>
  <si>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 xml:space="preserve"> 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3.3kg/sqm including pointing the joints with white cement and matching pigments etc., complete. (11.40)</t>
  </si>
  <si>
    <t xml:space="preserve">Demolishing R.C.C. work manually by mechanical means including stacking of steel bars and disposal of unserviceable material within 50 metres lead as per direction of Engineer in charge.   (15.3)       </t>
  </si>
  <si>
    <t>Providing and fixing terminal guard: 100 mm  Sand cast iron S&amp;S as per IS: - 3989 (17.56.1.2)</t>
  </si>
  <si>
    <t>Providing and fixing G.I. Union in G.I. pipe including cutting and threading the pipe and making long screws etc. complete (new work) 15mm nominal bore (18.46.1)</t>
  </si>
  <si>
    <t xml:space="preserve"> Providing and fixing G.I. Union in G.I. pipe including cutting and threading the pipe and making long screws etc. complete (new work)   25mm nominal bore (18.46.3)</t>
  </si>
  <si>
    <t xml:space="preserve">Providing and fixing C.P. brass long body bib cock of ESSCO 512 KN with flange of approved quality or equivalent conforming to standerds and specifications as per direction of Engineer in charge. 15 mm nominal bore (NS)   </t>
  </si>
  <si>
    <t>Providing and fixing C.P. brass stop cock (concealed) of ESSCO 514 KN of  standerds design or equivalent and of approved make conforming to IS 8931 15mm nominal bore 15 mm nominal bore     (NS)</t>
  </si>
  <si>
    <t>Applying priming coat:  With ready mixed pink or Grey primer of approved brand
and manufacture on wood work (hard and soft wood) (13.50.1)</t>
  </si>
  <si>
    <t>Wall painting with acrylic emulsion paint of approved brand and manufacture to give an even shade : Two or more coats on new work  (13.60.1)</t>
  </si>
  <si>
    <t xml:space="preserve"> Dismantling doors, windows and clerestory windows (steel or wood) shutter including chowkhats, architrave, holdfasts etc. complete and stacking within 50 metres lead : Of area 3 sq. metres and below ( 15.12.1)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</si>
  <si>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</si>
  <si>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 xml:space="preserve">  Providing &amp; Fixing decorative high pressure laminated sheet of plain / wood grain in gloss / matt/ suede finish with high density protective surface layer and reverse side of adhesive bonding quality conformingto IS : 2046 Type S, including cost of adhesive of approved quality. 1.0 mm thick (9.127.2)</t>
  </si>
  <si>
    <t xml:space="preserve"> Providing and fixing CP Brass Single lever telephonic wall mixer of quality &amp; make as approved by Engineer in charge. 15 mm nominal dia (17.22B)</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</si>
  <si>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( 9.20.1 )</t>
  </si>
  <si>
    <t xml:space="preserve">  Painting with synthetic enamel paint of approved brand and manufacture to give an even shade : Two or more coats on new work sqm 121.55 ( 13.61.1 )</t>
  </si>
  <si>
    <t>Painting on G.S. sheet with synthetic enamel paint of approved brand and manufacture of required colour to give an even shade : New work (two or more coats) including a coat of approved steel primer but excluding a coat of mordant solution ( 13.53.1 )</t>
  </si>
  <si>
    <t xml:space="preserve"> Providing and fixing to existing door frames. 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         (  9.122.1 )</t>
  </si>
  <si>
    <t xml:space="preserve">  Dismantling doors, windows and clerestory windows (steel or wood) shutter including chowkhats, architrave, holdfasts etc. complete and stacking within 50 metres lead :Of area 3 sq. metres and below (15.12.1)</t>
  </si>
  <si>
    <t xml:space="preserve">  Providing and fixing flat pressed 3 layer particle board medium density exterior grade (Grade I) or graded wood particle board IS : 3087 marked, to frame, backing or studding with screws etc. complete (Frames, backing or studding to be paid separately): 18 mm thick ( 9.17.2 )</t>
  </si>
  <si>
    <t xml:space="preserve">  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shutters:25 mm thick (for cupboard) including ISI marked nickel plated bright finished M.S. Piano hinges IS : 3818 marked with necessary screws  (  9.21.2 )</t>
  </si>
  <si>
    <t xml:space="preserve"> Demolishing brick work manually/ by mechanical means including stacking of serviceable material and disposal of unserviceable material within 50 metres lead as per direction of Engineer-in-charge. In cement mortar  (15.7.4)</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</si>
  <si>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sqm).(22.3)</t>
  </si>
  <si>
    <t xml:space="preserve"> Distempering with oil bound washable distemper of approved brand and manufacture to give an even shade :   New work (two or more coats) over and including water tinnable priming coat with cement primer  (13.41.1)</t>
  </si>
  <si>
    <t>Painting with synthetic enamel paint of approved brand and manufacture of required colour to give an even shade :  One or more coats on old work  (13.99.1)</t>
  </si>
  <si>
    <t>Providing and fixing bend of required degree with access door, insertion rubber washer 3 mm thick, bolts and nuts complete Sand cast iron S&amp;S as per IS - 3989(17.38.1.2)</t>
  </si>
  <si>
    <t>Providing and fixing double equal plain junction of required degree.100x100x100x100 mm Sand cast iron S&amp;S as per IS - 3989  (17.42.1.2)</t>
  </si>
  <si>
    <t>Providing and fixing single equal plain junction of required degree with access door, insertion rubber washer 3 mm thick, bolts and nuts complete.100x100x100 mm Sand cast iron S&amp;S as per IS - 3989  (17.43.1.2)</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</si>
  <si>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(17.1.1)</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</si>
  <si>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</si>
  <si>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t>
  </si>
  <si>
    <t xml:space="preserve"> Providing and fixing mirror of superior glass (of approved quality) and of required shape and size with plastic moulded frame of approved make and shade with 6 mm thick hard board backing : Rectangular shape 453x357 mm  (17.32.2)</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</si>
  <si>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</si>
  <si>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Range of two half stall urinals with 5 litre P.V.C. automatic flushing cistern   (17.5.2)</t>
  </si>
  <si>
    <t xml:space="preserve"> 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(19.21.1)</t>
  </si>
  <si>
    <t xml:space="preserve"> Half brick masonry with common burnt clay F.P.S. (non modular) bricks of class designation 7.5 in superstructure above plinth level up to floor V level. Cement mortar 1:4 (1 cement :4 coarse sand)   (6.13.2)</t>
  </si>
  <si>
    <t xml:space="preserve"> Providing and fixing C.P. brass bib cock of approved quality conforming to IS:8931 : 15 mm nominal bore (18.49.1)</t>
  </si>
  <si>
    <t>Providing and fixing C.P. brass stop cock (concealed) of standard design and of approved make conforming to IS:8931. 15 mm nominal bore (18.52.1)</t>
  </si>
  <si>
    <t>Providing and fixing PTMT swivelling shower, 15 mm nominal bore, weighing not less than 40 gms (18.64)</t>
  </si>
  <si>
    <t>Making connection of G.I. distribution branch with G.I. main of following sizes by providing and fixing tee, including cutting and threading the pipe etc. complete : 25 to 40 mm nominal bore  (18.13.1)</t>
  </si>
  <si>
    <t>Painting G.I. pipes and fittings with synthetic enamel white paint with two coats over a ready mixed priming coat, both of approved quality for new work : 25 mm diameter pipe   (18.38.3)</t>
  </si>
  <si>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 Granite Stone of approved shade (8.10.2)</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</si>
  <si>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(11.37)</t>
  </si>
  <si>
    <t xml:space="preserve"> 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</si>
  <si>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Painting with synthetic enamel paint of approved brand and manufacture of required colour to give an even shade : Two or more coats on new work over an under coat of suitable shade with ordinary paint of approved brand and manufacture   (13.62.1)</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</si>
  <si>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</si>
  <si>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125 mm (9.100.1)</t>
  </si>
  <si>
    <t xml:space="preserve">  Providing and fixing aluminium tower bolts, ISI marked, anodised (anodic coating not less than grade AC 10 as per IS : 1868 ) transparent or dyed to required colour or shade, with necessary screws etc. complete :  250x10 mm (9.97.2)</t>
  </si>
  <si>
    <t xml:space="preserve">  Providing and fixing aluminium sliding door bolts, ISI marked anodised (anodic coating not less than grade AC 10 as per IS : 1868), transparent or dyed to required colour or shade, with nuts and screws etc. complete : 250x16 mm (9.96.2)</t>
  </si>
  <si>
    <t>Structural steel work riveted, bolted or welded in built up sections, trusses and framed work, including cutting, hoisting, fixing in position and applying a priming coat of approved steel primer all complete. (10.2)</t>
  </si>
  <si>
    <t>Providing and fixing aluminium tower bolts, ISI marked, anodised (anodic coating not less than grade AC 10 as per IS : 1868 ) transparent or dyed to required colour or shade, with necessary screws etc. complete : 300x10 mm (9.97.1)</t>
  </si>
  <si>
    <t>Providing and fixing aluminium sliding door bolts, ISI marked anodised (anodic coating not less than grade AC 10 as per IS : 1868), transparent or dyed to required colour or shade, with nuts and screws etc. complete : 300x16 mm  (9.96.1)</t>
  </si>
  <si>
    <t>Providing and laying 75 mm thick compacted bed of dry brick aggregate of 40 mm thick nominal size including spreading, well ramming, consolidating and grouting with jamuna sand, including finishing smooth etc. complete as per direction of Engineer-in-charge. (16.64)</t>
  </si>
  <si>
    <t xml:space="preserve">Providing and laying factory made coloured chamfered edge Cement Concrete paver blocks of required strength, thickness &amp; size/shape, made by table vibratory method using PU mould, laid in required colour &amp; pattern over 50mm thick compacted bed of fine sand, compacting and proper embedding/laying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 complete as per manufacturer’s specifications &amp; direction of Engineerin-Charge. 60mm thick C.C. paver block of M-35 grade with approved colour, design &amp; pattern.(16.91.1) </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</si>
  <si>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exceeding 80 mm dia. but not exceeding 300 mm dia  (2.10.1.2)</t>
  </si>
  <si>
    <t xml:space="preserve">  Providing and laying cement concrete 1:5:10 (1 cement : 5 coarse sand : 10 graded stone aggregate 40 mm nominal size) all-round S.W. pipes including bed concrete as per standard design :  150 mm diameter S.W. pipe   (19.2.2)</t>
  </si>
  <si>
    <t xml:space="preserve">    Providing and laying cement concrete 1:5:10 (1 cement : 5 coarse sand : 10 graded stone aggregate 40 mm nominal size) up to haunches of S.W. pipes including bed concrete as per standard design :  150 mm diameter S.W. pipe    (19.3.2)</t>
  </si>
  <si>
    <t xml:space="preserve">  Providing, laying and jointing glazed stoneware pipes class SP-1 with stiff mixture of cement mortar in the proportion of 1:1 (1 cement : 1 fine sand) including testing of joints etc. complete :  150 mm diameter   (19.1.2)</t>
  </si>
  <si>
    <t xml:space="preserve">   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(19.7.3.1)</t>
  </si>
  <si>
    <t xml:space="preserve">  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</si>
  <si>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t xml:space="preserve"> 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(18.37.1)</t>
  </si>
  <si>
    <t>Extra for depth beyond 45 cm of brick masonry chamber : For 600x850 mm size With common burnt clay F.P.S. (non modular) bricks of class designation 7.5 (19.31.3.1)</t>
  </si>
  <si>
    <t>Providing and placing in position 100 mm thick factory made machine batched &amp; machine mixed Precast RCC Rectangular Covers on drains of footpath of various sizes, of M-25 grade cement concrete for RCC work, including cost of centering, shuttering, reinforcement of 8 mm dia TMT bars of Fe 500 grade @ maximum 100mm c/c on both ways , neat cement punning on finished surface, properly encased on all edges with 1.6 mm thick , 100 mm wide MS sheet duly painted over priming coat , reinforcement to be welded at edges with MS sheet and providing 2 Nos. 12 mm dia bar for hooks etc i/c cost of cartage, all leads &amp; lift, handling at site etc. all complete as per direction of Engineer-in-Charge.   (16.93)</t>
  </si>
  <si>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</sst>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b/>
      <sz val="12"/>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bottom style="thin"/>
    </border>
    <border>
      <left style="thin"/>
      <right style="thin"/>
      <top style="thin"/>
      <bottom style="thin"/>
    </border>
    <border>
      <left style="thin"/>
      <right style="thin"/>
      <top/>
      <bottom style="dotted"/>
    </border>
    <border>
      <left style="thin"/>
      <right style="thin"/>
      <top style="dotted"/>
      <bottom style="thin"/>
    </border>
    <border>
      <left/>
      <right/>
      <top/>
      <bottom style="thin"/>
    </border>
    <border>
      <left/>
      <right/>
      <top style="thin"/>
      <bottom style="thin"/>
    </border>
    <border>
      <left/>
      <right style="thin"/>
      <top style="hair"/>
      <bottom style="thin"/>
    </border>
    <border>
      <left style="thin"/>
      <right style="thin"/>
      <top style="hair"/>
      <bottom style="hair"/>
    </border>
    <border>
      <left style="thin"/>
      <right style="thin"/>
      <top style="hair"/>
      <bottom style="thin"/>
    </border>
    <border>
      <left style="thin"/>
      <right style="thin"/>
      <top style="thin"/>
      <bottom style="dotted"/>
    </border>
    <border>
      <left style="thin"/>
      <right/>
      <top style="thin"/>
      <bottom style="thin"/>
    </border>
    <border>
      <left style="thin"/>
      <right/>
      <top/>
      <bottom style="thin"/>
    </border>
    <border>
      <left style="thin"/>
      <right style="thin"/>
      <top/>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justify" vertical="justify" wrapText="1" shrinkToFit="1"/>
    </xf>
    <xf numFmtId="0" fontId="25" fillId="0" borderId="22" xfId="0" applyNumberFormat="1" applyFont="1" applyFill="1" applyBorder="1" applyAlignment="1">
      <alignment horizontal="justify" vertical="justify" wrapText="1" shrinkToFit="1"/>
    </xf>
    <xf numFmtId="0" fontId="25" fillId="0" borderId="23" xfId="0" applyFont="1" applyFill="1" applyBorder="1" applyAlignment="1">
      <alignment horizontal="justify" vertical="justify" wrapText="1" shrinkToFit="1"/>
    </xf>
    <xf numFmtId="0" fontId="25" fillId="0" borderId="22" xfId="0" applyFont="1" applyFill="1" applyBorder="1" applyAlignment="1">
      <alignment horizontal="justify" vertical="top" wrapText="1" shrinkToFit="1"/>
    </xf>
    <xf numFmtId="0" fontId="25" fillId="0" borderId="22" xfId="0" applyFont="1" applyFill="1" applyBorder="1" applyAlignment="1">
      <alignment horizontal="justify" vertical="justify" wrapText="1" shrinkToFit="1"/>
    </xf>
    <xf numFmtId="0" fontId="25" fillId="0" borderId="21" xfId="0" applyFont="1" applyFill="1" applyBorder="1" applyAlignment="1">
      <alignment horizontal="justify" vertical="top" wrapText="1" shrinkToFit="1"/>
    </xf>
    <xf numFmtId="0" fontId="25" fillId="0" borderId="24" xfId="0" applyFont="1" applyFill="1" applyBorder="1" applyAlignment="1">
      <alignment horizontal="justify" vertical="justify" wrapText="1" shrinkToFit="1"/>
    </xf>
    <xf numFmtId="0" fontId="25" fillId="0" borderId="21" xfId="0" applyNumberFormat="1" applyFont="1" applyFill="1" applyBorder="1" applyAlignment="1">
      <alignment horizontal="justify" vertical="justify" wrapText="1" shrinkToFit="1"/>
    </xf>
    <xf numFmtId="0" fontId="25" fillId="0" borderId="23" xfId="0" applyNumberFormat="1" applyFont="1" applyFill="1" applyBorder="1" applyAlignment="1">
      <alignment horizontal="justify" vertical="justify" wrapText="1" shrinkToFit="1"/>
    </xf>
    <xf numFmtId="0" fontId="25" fillId="0" borderId="22" xfId="0" applyNumberFormat="1" applyFont="1" applyFill="1" applyBorder="1" applyAlignment="1">
      <alignment horizontal="justify" vertical="top" wrapText="1" shrinkToFit="1"/>
    </xf>
    <xf numFmtId="0" fontId="25" fillId="0" borderId="25" xfId="0" applyFont="1" applyFill="1" applyBorder="1" applyAlignment="1">
      <alignment horizontal="justify" vertical="top" wrapText="1"/>
    </xf>
    <xf numFmtId="0" fontId="25" fillId="0" borderId="25" xfId="0" applyFont="1" applyFill="1" applyBorder="1" applyAlignment="1">
      <alignment horizontal="justify" vertical="justify" wrapText="1"/>
    </xf>
    <xf numFmtId="0" fontId="25" fillId="0" borderId="26" xfId="0" applyFont="1" applyFill="1" applyBorder="1" applyAlignment="1">
      <alignment horizontal="justify" vertical="justify" wrapText="1"/>
    </xf>
    <xf numFmtId="0" fontId="25" fillId="0" borderId="27" xfId="0" applyFont="1" applyFill="1" applyBorder="1" applyAlignment="1">
      <alignment horizontal="left" vertical="top" wrapText="1" shrinkToFit="1"/>
    </xf>
    <xf numFmtId="0" fontId="25" fillId="0" borderId="28" xfId="0" applyFont="1" applyFill="1" applyBorder="1" applyAlignment="1">
      <alignment horizontal="justify" vertical="top" wrapText="1"/>
    </xf>
    <xf numFmtId="0" fontId="25" fillId="0" borderId="22" xfId="0" applyFont="1" applyFill="1" applyBorder="1" applyAlignment="1">
      <alignment horizontal="justify" vertical="top" wrapText="1"/>
    </xf>
    <xf numFmtId="0" fontId="25" fillId="0" borderId="29" xfId="0" applyFont="1" applyFill="1" applyBorder="1" applyAlignment="1">
      <alignment horizontal="justify" vertical="top" wrapText="1" shrinkToFit="1"/>
    </xf>
    <xf numFmtId="0" fontId="25" fillId="0" borderId="25" xfId="0" applyFont="1" applyFill="1" applyBorder="1" applyAlignment="1">
      <alignment vertical="center" wrapText="1" shrinkToFit="1"/>
    </xf>
    <xf numFmtId="0" fontId="25" fillId="0" borderId="25" xfId="0" applyFont="1" applyFill="1" applyBorder="1" applyAlignment="1">
      <alignment vertical="top" wrapText="1" shrinkToFit="1"/>
    </xf>
    <xf numFmtId="0" fontId="25" fillId="0" borderId="24" xfId="0" applyFont="1" applyFill="1" applyBorder="1" applyAlignment="1">
      <alignment horizontal="left" vertical="top" wrapText="1" shrinkToFit="1"/>
    </xf>
    <xf numFmtId="0" fontId="25" fillId="0" borderId="30" xfId="0" applyFont="1" applyFill="1" applyBorder="1" applyAlignment="1">
      <alignment horizontal="left" vertical="top" wrapText="1" shrinkToFit="1"/>
    </xf>
    <xf numFmtId="0" fontId="25" fillId="0" borderId="21" xfId="0" applyFont="1" applyFill="1" applyBorder="1" applyAlignment="1">
      <alignment horizontal="left" vertical="top" wrapText="1" shrinkToFit="1"/>
    </xf>
    <xf numFmtId="0" fontId="25" fillId="0" borderId="22" xfId="0" applyFont="1" applyFill="1" applyBorder="1" applyAlignment="1">
      <alignment horizontal="left" vertical="top" wrapText="1" shrinkToFit="1"/>
    </xf>
    <xf numFmtId="0" fontId="25" fillId="0" borderId="22" xfId="0" applyNumberFormat="1" applyFont="1" applyFill="1" applyBorder="1" applyAlignment="1">
      <alignment horizontal="left" vertical="top" wrapText="1" shrinkToFit="1"/>
    </xf>
    <xf numFmtId="0" fontId="25" fillId="0" borderId="24" xfId="0" applyNumberFormat="1" applyFont="1" applyFill="1" applyBorder="1" applyAlignment="1">
      <alignment horizontal="left" vertical="top" wrapText="1" shrinkToFit="1"/>
    </xf>
    <xf numFmtId="0" fontId="25" fillId="0" borderId="31" xfId="0" applyFont="1" applyFill="1" applyBorder="1" applyAlignment="1">
      <alignment horizontal="left" vertical="top" wrapText="1" shrinkToFit="1"/>
    </xf>
    <xf numFmtId="0" fontId="25" fillId="0" borderId="32" xfId="0" applyFont="1" applyFill="1" applyBorder="1" applyAlignment="1">
      <alignment horizontal="left" vertical="top" wrapText="1" shrinkToFit="1"/>
    </xf>
    <xf numFmtId="0" fontId="25" fillId="0" borderId="29" xfId="0" applyFont="1" applyFill="1" applyBorder="1" applyAlignment="1">
      <alignment horizontal="center" wrapText="1"/>
    </xf>
    <xf numFmtId="175" fontId="28" fillId="0" borderId="22" xfId="0" applyNumberFormat="1" applyFont="1" applyFill="1" applyBorder="1" applyAlignment="1">
      <alignment horizontal="left"/>
    </xf>
    <xf numFmtId="175" fontId="25" fillId="0" borderId="22" xfId="0" applyNumberFormat="1" applyFont="1" applyFill="1" applyBorder="1" applyAlignment="1">
      <alignment horizontal="center" vertical="center"/>
    </xf>
    <xf numFmtId="0" fontId="63" fillId="0" borderId="22" xfId="0" applyFont="1" applyFill="1" applyBorder="1" applyAlignment="1">
      <alignment horizontal="center" vertical="top" wrapText="1"/>
    </xf>
    <xf numFmtId="173" fontId="63" fillId="0" borderId="21" xfId="0" applyNumberFormat="1" applyFont="1" applyFill="1" applyBorder="1" applyAlignment="1">
      <alignment horizontal="center" wrapText="1"/>
    </xf>
    <xf numFmtId="0" fontId="25" fillId="0" borderId="22" xfId="0" applyFont="1" applyFill="1" applyBorder="1" applyAlignment="1">
      <alignment horizontal="center" vertical="top" wrapText="1"/>
    </xf>
    <xf numFmtId="0" fontId="25" fillId="0" borderId="23" xfId="0" applyFont="1" applyFill="1" applyBorder="1" applyAlignment="1">
      <alignment horizontal="center" vertical="top" wrapText="1"/>
    </xf>
    <xf numFmtId="173" fontId="63" fillId="0" borderId="21" xfId="0" applyNumberFormat="1" applyFont="1" applyFill="1" applyBorder="1" applyAlignment="1">
      <alignment horizontal="center" vertical="justify" wrapText="1"/>
    </xf>
    <xf numFmtId="0" fontId="25" fillId="0" borderId="21" xfId="0" applyFont="1" applyFill="1" applyBorder="1" applyAlignment="1">
      <alignment horizontal="center" vertical="top" wrapText="1"/>
    </xf>
    <xf numFmtId="0" fontId="25" fillId="0" borderId="24" xfId="0" applyFont="1" applyFill="1" applyBorder="1" applyAlignment="1">
      <alignment horizontal="center" vertical="top" wrapText="1"/>
    </xf>
    <xf numFmtId="0" fontId="25" fillId="0" borderId="33" xfId="0" applyFont="1" applyFill="1" applyBorder="1" applyAlignment="1">
      <alignment horizontal="center" vertical="top" wrapText="1"/>
    </xf>
    <xf numFmtId="173" fontId="63" fillId="0" borderId="22" xfId="0" applyNumberFormat="1" applyFont="1" applyFill="1" applyBorder="1" applyAlignment="1">
      <alignment horizontal="center" wrapText="1"/>
    </xf>
    <xf numFmtId="0" fontId="25" fillId="0" borderId="29" xfId="0" applyFont="1" applyFill="1" applyBorder="1" applyAlignment="1">
      <alignment horizontal="center" vertical="top" wrapText="1"/>
    </xf>
    <xf numFmtId="173" fontId="63" fillId="0" borderId="21" xfId="0" applyNumberFormat="1" applyFont="1" applyFill="1" applyBorder="1" applyAlignment="1">
      <alignment horizontal="center" vertical="center" wrapText="1"/>
    </xf>
    <xf numFmtId="0" fontId="25" fillId="0" borderId="28" xfId="0" applyFont="1" applyFill="1" applyBorder="1" applyAlignment="1">
      <alignment horizontal="center" vertical="top" wrapText="1"/>
    </xf>
    <xf numFmtId="0" fontId="25" fillId="0" borderId="21" xfId="0" applyFont="1" applyFill="1" applyBorder="1" applyAlignment="1">
      <alignment horizontal="center" wrapText="1"/>
    </xf>
    <xf numFmtId="0" fontId="25" fillId="0" borderId="30" xfId="0" applyFont="1" applyFill="1" applyBorder="1" applyAlignment="1">
      <alignment horizontal="center" vertical="top" wrapText="1"/>
    </xf>
    <xf numFmtId="173" fontId="63" fillId="0" borderId="32" xfId="0" applyNumberFormat="1" applyFont="1" applyFill="1" applyBorder="1" applyAlignment="1">
      <alignment horizontal="center" wrapText="1"/>
    </xf>
    <xf numFmtId="0" fontId="63" fillId="0" borderId="22" xfId="0" applyFont="1" applyFill="1" applyBorder="1" applyAlignment="1">
      <alignment horizontal="center" vertical="top"/>
    </xf>
    <xf numFmtId="0" fontId="63" fillId="0" borderId="32" xfId="0" applyFont="1" applyFill="1" applyBorder="1" applyAlignment="1">
      <alignment horizontal="center"/>
    </xf>
    <xf numFmtId="0" fontId="63" fillId="0" borderId="23" xfId="0" applyFont="1" applyFill="1" applyBorder="1" applyAlignment="1">
      <alignment horizontal="center" vertical="top"/>
    </xf>
    <xf numFmtId="0" fontId="63" fillId="0" borderId="24" xfId="0" applyFont="1" applyFill="1" applyBorder="1" applyAlignment="1">
      <alignment horizontal="center" vertical="top"/>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3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6"/>
  <sheetViews>
    <sheetView showGridLines="0" zoomScale="70" zoomScaleNormal="70" zoomScalePageLayoutView="0" workbookViewId="0" topLeftCell="A1">
      <selection activeCell="BA103" sqref="BA103"/>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31" t="str">
        <f>B2&amp;" BoQ"</f>
        <v>Percentage BoQ</v>
      </c>
      <c r="B1" s="131"/>
      <c r="C1" s="131"/>
      <c r="D1" s="131"/>
      <c r="E1" s="131"/>
      <c r="F1" s="131"/>
      <c r="G1" s="131"/>
      <c r="H1" s="131"/>
      <c r="I1" s="131"/>
      <c r="J1" s="131"/>
      <c r="K1" s="131"/>
      <c r="L1" s="13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132" t="s">
        <v>129</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IE4" s="10"/>
      <c r="IF4" s="10"/>
      <c r="IG4" s="10"/>
      <c r="IH4" s="10"/>
      <c r="II4" s="10"/>
    </row>
    <row r="5" spans="1:243" s="9" customFormat="1" ht="36" customHeight="1">
      <c r="A5" s="132" t="s">
        <v>130</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IE5" s="10"/>
      <c r="IF5" s="10"/>
      <c r="IG5" s="10"/>
      <c r="IH5" s="10"/>
      <c r="II5" s="10"/>
    </row>
    <row r="6" spans="1:243" s="9" customFormat="1" ht="27" customHeight="1">
      <c r="A6" s="132" t="s">
        <v>131</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IE6" s="10"/>
      <c r="IF6" s="10"/>
      <c r="IG6" s="10"/>
      <c r="IH6" s="10"/>
      <c r="II6" s="10"/>
    </row>
    <row r="7" spans="1:243" s="9" customFormat="1" ht="13.5" hidden="1">
      <c r="A7" s="133" t="s">
        <v>7</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IE7" s="10"/>
      <c r="IF7" s="10"/>
      <c r="IG7" s="10"/>
      <c r="IH7" s="10"/>
      <c r="II7" s="10"/>
    </row>
    <row r="8" spans="1:243" s="12" customFormat="1" ht="54.75">
      <c r="A8" s="11" t="s">
        <v>66</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IE8" s="13"/>
      <c r="IF8" s="13"/>
      <c r="IG8" s="13"/>
      <c r="IH8" s="13"/>
      <c r="II8" s="13"/>
    </row>
    <row r="9" spans="1:243" s="14" customFormat="1" ht="13.5">
      <c r="A9" s="129" t="s">
        <v>8</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72" customHeight="1">
      <c r="A14" s="110">
        <v>1</v>
      </c>
      <c r="B14" s="80" t="s">
        <v>132</v>
      </c>
      <c r="C14" s="24" t="s">
        <v>38</v>
      </c>
      <c r="D14" s="78">
        <v>104</v>
      </c>
      <c r="E14" s="111" t="s">
        <v>241</v>
      </c>
      <c r="F14" s="78">
        <v>54.85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5704.4</v>
      </c>
      <c r="BB14" s="48">
        <f aca="true" t="shared" si="2" ref="BB14:BB24">BA14+SUM(N14:AZ14)</f>
        <v>5704.4</v>
      </c>
      <c r="BC14" s="37" t="str">
        <f aca="true" t="shared" si="3" ref="BC14:BC24">SpellNumber(L14,BB14)</f>
        <v>INR  Five Thousand Seven Hundred &amp; Four  and Paise Forty Only</v>
      </c>
      <c r="IA14" s="38">
        <v>1</v>
      </c>
      <c r="IB14" s="77" t="s">
        <v>249</v>
      </c>
      <c r="IC14" s="38" t="s">
        <v>38</v>
      </c>
      <c r="ID14" s="38">
        <v>104</v>
      </c>
      <c r="IE14" s="39" t="s">
        <v>241</v>
      </c>
      <c r="IF14" s="39" t="s">
        <v>42</v>
      </c>
      <c r="IG14" s="39" t="s">
        <v>36</v>
      </c>
      <c r="IH14" s="39">
        <v>123.223</v>
      </c>
      <c r="II14" s="39" t="s">
        <v>39</v>
      </c>
    </row>
    <row r="15" spans="1:243" s="38" customFormat="1" ht="38.25" customHeight="1">
      <c r="A15" s="112">
        <v>2</v>
      </c>
      <c r="B15" s="81" t="s">
        <v>133</v>
      </c>
      <c r="C15" s="24" t="s">
        <v>43</v>
      </c>
      <c r="D15" s="78">
        <v>223</v>
      </c>
      <c r="E15" s="111" t="s">
        <v>241</v>
      </c>
      <c r="F15" s="78">
        <v>39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8697</v>
      </c>
      <c r="BB15" s="48">
        <f t="shared" si="2"/>
        <v>8697</v>
      </c>
      <c r="BC15" s="37" t="str">
        <f t="shared" si="3"/>
        <v>INR  Eight Thousand Six Hundred &amp; Ninety Seven  Only</v>
      </c>
      <c r="IA15" s="38">
        <v>2</v>
      </c>
      <c r="IB15" s="77" t="s">
        <v>250</v>
      </c>
      <c r="IC15" s="38" t="s">
        <v>43</v>
      </c>
      <c r="ID15" s="38">
        <v>223</v>
      </c>
      <c r="IE15" s="39" t="s">
        <v>241</v>
      </c>
      <c r="IF15" s="39" t="s">
        <v>44</v>
      </c>
      <c r="IG15" s="39" t="s">
        <v>45</v>
      </c>
      <c r="IH15" s="39">
        <v>213</v>
      </c>
      <c r="II15" s="39" t="s">
        <v>39</v>
      </c>
    </row>
    <row r="16" spans="1:243" s="38" customFormat="1" ht="33" customHeight="1">
      <c r="A16" s="113">
        <v>3</v>
      </c>
      <c r="B16" s="82" t="s">
        <v>134</v>
      </c>
      <c r="C16" s="24" t="s">
        <v>46</v>
      </c>
      <c r="D16" s="78">
        <v>88</v>
      </c>
      <c r="E16" s="114" t="s">
        <v>241</v>
      </c>
      <c r="F16" s="78">
        <v>263.55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23192.4</v>
      </c>
      <c r="BB16" s="48">
        <f t="shared" si="2"/>
        <v>23192.4</v>
      </c>
      <c r="BC16" s="37" t="str">
        <f t="shared" si="3"/>
        <v>INR  Twenty Three Thousand One Hundred &amp; Ninety Two  and Paise Forty Only</v>
      </c>
      <c r="IA16" s="38">
        <v>3</v>
      </c>
      <c r="IB16" s="77" t="s">
        <v>251</v>
      </c>
      <c r="IC16" s="38" t="s">
        <v>46</v>
      </c>
      <c r="ID16" s="38">
        <v>88</v>
      </c>
      <c r="IE16" s="39" t="s">
        <v>241</v>
      </c>
      <c r="IF16" s="39" t="s">
        <v>35</v>
      </c>
      <c r="IG16" s="39" t="s">
        <v>47</v>
      </c>
      <c r="IH16" s="39">
        <v>10</v>
      </c>
      <c r="II16" s="39" t="s">
        <v>39</v>
      </c>
    </row>
    <row r="17" spans="1:243" s="38" customFormat="1" ht="50.25" customHeight="1">
      <c r="A17" s="112">
        <v>4</v>
      </c>
      <c r="B17" s="83" t="s">
        <v>135</v>
      </c>
      <c r="C17" s="24" t="s">
        <v>48</v>
      </c>
      <c r="D17" s="78">
        <v>411</v>
      </c>
      <c r="E17" s="111" t="s">
        <v>241</v>
      </c>
      <c r="F17" s="78">
        <v>115.15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47326.65</v>
      </c>
      <c r="BB17" s="48">
        <f t="shared" si="2"/>
        <v>47326.65</v>
      </c>
      <c r="BC17" s="37" t="str">
        <f t="shared" si="3"/>
        <v>INR  Forty Seven Thousand Three Hundred &amp; Twenty Six  and Paise Sixty Five Only</v>
      </c>
      <c r="IA17" s="38">
        <v>4</v>
      </c>
      <c r="IB17" s="77" t="s">
        <v>252</v>
      </c>
      <c r="IC17" s="38" t="s">
        <v>48</v>
      </c>
      <c r="ID17" s="38">
        <v>411</v>
      </c>
      <c r="IE17" s="39" t="s">
        <v>241</v>
      </c>
      <c r="IF17" s="39" t="s">
        <v>49</v>
      </c>
      <c r="IG17" s="39" t="s">
        <v>50</v>
      </c>
      <c r="IH17" s="39">
        <v>10</v>
      </c>
      <c r="II17" s="39" t="s">
        <v>39</v>
      </c>
    </row>
    <row r="18" spans="1:243" s="38" customFormat="1" ht="55.5" customHeight="1">
      <c r="A18" s="113">
        <v>5</v>
      </c>
      <c r="B18" s="82" t="s">
        <v>136</v>
      </c>
      <c r="C18" s="24" t="s">
        <v>51</v>
      </c>
      <c r="D18" s="78">
        <v>10</v>
      </c>
      <c r="E18" s="111" t="s">
        <v>81</v>
      </c>
      <c r="F18" s="78">
        <v>1737.45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17374.5</v>
      </c>
      <c r="BB18" s="48">
        <f t="shared" si="2"/>
        <v>17374.5</v>
      </c>
      <c r="BC18" s="37" t="str">
        <f t="shared" si="3"/>
        <v>INR  Seventeen Thousand Three Hundred &amp; Seventy Four  and Paise Fifty Only</v>
      </c>
      <c r="IA18" s="38">
        <v>5</v>
      </c>
      <c r="IB18" s="77" t="s">
        <v>253</v>
      </c>
      <c r="IC18" s="38" t="s">
        <v>51</v>
      </c>
      <c r="ID18" s="38">
        <v>10</v>
      </c>
      <c r="IE18" s="39" t="s">
        <v>81</v>
      </c>
      <c r="IF18" s="39" t="s">
        <v>42</v>
      </c>
      <c r="IG18" s="39" t="s">
        <v>36</v>
      </c>
      <c r="IH18" s="39">
        <v>123.223</v>
      </c>
      <c r="II18" s="39" t="s">
        <v>39</v>
      </c>
    </row>
    <row r="19" spans="1:243" s="38" customFormat="1" ht="30.75" customHeight="1">
      <c r="A19" s="112">
        <v>6</v>
      </c>
      <c r="B19" s="84" t="s">
        <v>137</v>
      </c>
      <c r="C19" s="24" t="s">
        <v>52</v>
      </c>
      <c r="D19" s="78">
        <v>15</v>
      </c>
      <c r="E19" s="111" t="s">
        <v>81</v>
      </c>
      <c r="F19" s="78">
        <v>652.3</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9784.5</v>
      </c>
      <c r="BB19" s="48">
        <f t="shared" si="2"/>
        <v>9784.5</v>
      </c>
      <c r="BC19" s="37" t="str">
        <f t="shared" si="3"/>
        <v>INR  Nine Thousand Seven Hundred &amp; Eighty Four  and Paise Fifty Only</v>
      </c>
      <c r="IA19" s="38">
        <v>6</v>
      </c>
      <c r="IB19" s="77" t="s">
        <v>254</v>
      </c>
      <c r="IC19" s="38" t="s">
        <v>52</v>
      </c>
      <c r="ID19" s="38">
        <v>15</v>
      </c>
      <c r="IE19" s="39" t="s">
        <v>81</v>
      </c>
      <c r="IF19" s="39" t="s">
        <v>44</v>
      </c>
      <c r="IG19" s="39" t="s">
        <v>45</v>
      </c>
      <c r="IH19" s="39">
        <v>213</v>
      </c>
      <c r="II19" s="39" t="s">
        <v>39</v>
      </c>
    </row>
    <row r="20" spans="1:243" s="38" customFormat="1" ht="60" customHeight="1">
      <c r="A20" s="112">
        <v>7</v>
      </c>
      <c r="B20" s="81" t="s">
        <v>138</v>
      </c>
      <c r="C20" s="24" t="s">
        <v>53</v>
      </c>
      <c r="D20" s="78">
        <v>4</v>
      </c>
      <c r="E20" s="111" t="s">
        <v>81</v>
      </c>
      <c r="F20" s="78">
        <v>6788.6</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27154.4</v>
      </c>
      <c r="BB20" s="48">
        <f t="shared" si="2"/>
        <v>27154.4</v>
      </c>
      <c r="BC20" s="37" t="str">
        <f t="shared" si="3"/>
        <v>INR  Twenty Seven Thousand One Hundred &amp; Fifty Four  and Paise Forty Only</v>
      </c>
      <c r="IA20" s="38">
        <v>7</v>
      </c>
      <c r="IB20" s="77" t="s">
        <v>255</v>
      </c>
      <c r="IC20" s="38" t="s">
        <v>53</v>
      </c>
      <c r="ID20" s="38">
        <v>4</v>
      </c>
      <c r="IE20" s="39" t="s">
        <v>81</v>
      </c>
      <c r="IF20" s="39" t="s">
        <v>35</v>
      </c>
      <c r="IG20" s="39" t="s">
        <v>47</v>
      </c>
      <c r="IH20" s="39">
        <v>10</v>
      </c>
      <c r="II20" s="39" t="s">
        <v>39</v>
      </c>
    </row>
    <row r="21" spans="1:243" s="38" customFormat="1" ht="57" customHeight="1">
      <c r="A21" s="112">
        <v>8</v>
      </c>
      <c r="B21" s="81" t="s">
        <v>139</v>
      </c>
      <c r="C21" s="24" t="s">
        <v>54</v>
      </c>
      <c r="D21" s="78">
        <v>3</v>
      </c>
      <c r="E21" s="111" t="s">
        <v>81</v>
      </c>
      <c r="F21" s="78">
        <v>5789.6</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17368.8</v>
      </c>
      <c r="BB21" s="48">
        <f t="shared" si="2"/>
        <v>17368.8</v>
      </c>
      <c r="BC21" s="37" t="str">
        <f t="shared" si="3"/>
        <v>INR  Seventeen Thousand Three Hundred &amp; Sixty Eight  and Paise Eighty Only</v>
      </c>
      <c r="IA21" s="38">
        <v>8</v>
      </c>
      <c r="IB21" s="38" t="s">
        <v>256</v>
      </c>
      <c r="IC21" s="38" t="s">
        <v>54</v>
      </c>
      <c r="ID21" s="38">
        <v>3</v>
      </c>
      <c r="IE21" s="39" t="s">
        <v>81</v>
      </c>
      <c r="IF21" s="39" t="s">
        <v>49</v>
      </c>
      <c r="IG21" s="39" t="s">
        <v>50</v>
      </c>
      <c r="IH21" s="39">
        <v>10</v>
      </c>
      <c r="II21" s="39" t="s">
        <v>39</v>
      </c>
    </row>
    <row r="22" spans="1:243" s="38" customFormat="1" ht="51" customHeight="1">
      <c r="A22" s="115">
        <v>9</v>
      </c>
      <c r="B22" s="85" t="s">
        <v>140</v>
      </c>
      <c r="C22" s="24" t="s">
        <v>55</v>
      </c>
      <c r="D22" s="78">
        <v>34</v>
      </c>
      <c r="E22" s="111" t="s">
        <v>242</v>
      </c>
      <c r="F22" s="78">
        <v>1092.2</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37134.8</v>
      </c>
      <c r="BB22" s="48">
        <f t="shared" si="2"/>
        <v>37134.8</v>
      </c>
      <c r="BC22" s="37" t="str">
        <f t="shared" si="3"/>
        <v>INR  Thirty Seven Thousand One Hundred &amp; Thirty Four  and Paise Eighty Only</v>
      </c>
      <c r="IA22" s="38">
        <v>9</v>
      </c>
      <c r="IB22" s="77" t="s">
        <v>257</v>
      </c>
      <c r="IC22" s="38" t="s">
        <v>55</v>
      </c>
      <c r="ID22" s="38">
        <v>34</v>
      </c>
      <c r="IE22" s="39" t="s">
        <v>242</v>
      </c>
      <c r="IF22" s="39" t="s">
        <v>42</v>
      </c>
      <c r="IG22" s="39" t="s">
        <v>36</v>
      </c>
      <c r="IH22" s="39">
        <v>123.223</v>
      </c>
      <c r="II22" s="39" t="s">
        <v>39</v>
      </c>
    </row>
    <row r="23" spans="1:243" s="38" customFormat="1" ht="26.25" customHeight="1">
      <c r="A23" s="116">
        <v>10</v>
      </c>
      <c r="B23" s="86" t="s">
        <v>141</v>
      </c>
      <c r="C23" s="24" t="s">
        <v>56</v>
      </c>
      <c r="D23" s="78">
        <v>10</v>
      </c>
      <c r="E23" s="111" t="s">
        <v>243</v>
      </c>
      <c r="F23" s="78">
        <v>409.45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4094.5</v>
      </c>
      <c r="BB23" s="48">
        <f t="shared" si="2"/>
        <v>4094.5</v>
      </c>
      <c r="BC23" s="37" t="str">
        <f t="shared" si="3"/>
        <v>INR  Four Thousand  &amp;Ninety Four  and Paise Fifty Only</v>
      </c>
      <c r="IA23" s="38">
        <v>10</v>
      </c>
      <c r="IB23" s="77" t="s">
        <v>258</v>
      </c>
      <c r="IC23" s="38" t="s">
        <v>56</v>
      </c>
      <c r="ID23" s="38">
        <v>10</v>
      </c>
      <c r="IE23" s="39" t="s">
        <v>243</v>
      </c>
      <c r="IF23" s="39" t="s">
        <v>44</v>
      </c>
      <c r="IG23" s="39" t="s">
        <v>45</v>
      </c>
      <c r="IH23" s="39">
        <v>213</v>
      </c>
      <c r="II23" s="39" t="s">
        <v>39</v>
      </c>
    </row>
    <row r="24" spans="1:243" s="38" customFormat="1" ht="48" customHeight="1">
      <c r="A24" s="116">
        <v>11</v>
      </c>
      <c r="B24" s="86" t="s">
        <v>142</v>
      </c>
      <c r="C24" s="24" t="s">
        <v>57</v>
      </c>
      <c r="D24" s="78">
        <v>53</v>
      </c>
      <c r="E24" s="111" t="s">
        <v>243</v>
      </c>
      <c r="F24" s="78">
        <v>481.45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25516.85</v>
      </c>
      <c r="BB24" s="48">
        <f t="shared" si="2"/>
        <v>25516.85</v>
      </c>
      <c r="BC24" s="37" t="str">
        <f t="shared" si="3"/>
        <v>INR  Twenty Five Thousand Five Hundred &amp; Sixteen  and Paise Eighty Five Only</v>
      </c>
      <c r="IA24" s="38">
        <v>11</v>
      </c>
      <c r="IB24" s="77" t="s">
        <v>259</v>
      </c>
      <c r="IC24" s="38" t="s">
        <v>57</v>
      </c>
      <c r="ID24" s="38">
        <v>53</v>
      </c>
      <c r="IE24" s="39" t="s">
        <v>243</v>
      </c>
      <c r="IF24" s="39" t="s">
        <v>35</v>
      </c>
      <c r="IG24" s="39" t="s">
        <v>47</v>
      </c>
      <c r="IH24" s="39">
        <v>10</v>
      </c>
      <c r="II24" s="39" t="s">
        <v>39</v>
      </c>
    </row>
    <row r="25" spans="1:243" s="38" customFormat="1" ht="48.75" customHeight="1">
      <c r="A25" s="112">
        <v>12</v>
      </c>
      <c r="B25" s="84" t="s">
        <v>143</v>
      </c>
      <c r="C25" s="24" t="s">
        <v>79</v>
      </c>
      <c r="D25" s="78">
        <v>20</v>
      </c>
      <c r="E25" s="111" t="s">
        <v>243</v>
      </c>
      <c r="F25" s="78">
        <v>390.75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7815</v>
      </c>
      <c r="BB25" s="48">
        <f aca="true" t="shared" si="6" ref="BB25:BB39">BA25+SUM(N25:AZ25)</f>
        <v>7815</v>
      </c>
      <c r="BC25" s="37" t="str">
        <f aca="true" t="shared" si="7" ref="BC25:BC39">SpellNumber(L25,BB25)</f>
        <v>INR  Seven Thousand Eight Hundred &amp; Fifteen  Only</v>
      </c>
      <c r="IA25" s="38">
        <v>12</v>
      </c>
      <c r="IB25" s="77" t="s">
        <v>260</v>
      </c>
      <c r="IC25" s="38" t="s">
        <v>79</v>
      </c>
      <c r="ID25" s="38">
        <v>20</v>
      </c>
      <c r="IE25" s="39" t="s">
        <v>243</v>
      </c>
      <c r="IF25" s="39" t="s">
        <v>42</v>
      </c>
      <c r="IG25" s="39" t="s">
        <v>36</v>
      </c>
      <c r="IH25" s="39">
        <v>123.223</v>
      </c>
      <c r="II25" s="39" t="s">
        <v>39</v>
      </c>
    </row>
    <row r="26" spans="1:243" s="38" customFormat="1" ht="48" customHeight="1">
      <c r="A26" s="115">
        <v>13</v>
      </c>
      <c r="B26" s="80" t="s">
        <v>144</v>
      </c>
      <c r="C26" s="24" t="s">
        <v>58</v>
      </c>
      <c r="D26" s="78">
        <v>16</v>
      </c>
      <c r="E26" s="111" t="s">
        <v>243</v>
      </c>
      <c r="F26" s="78">
        <v>667.7</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10683.2</v>
      </c>
      <c r="BB26" s="48">
        <f t="shared" si="6"/>
        <v>10683.2</v>
      </c>
      <c r="BC26" s="37" t="str">
        <f t="shared" si="7"/>
        <v>INR  Ten Thousand Six Hundred &amp; Eighty Three  and Paise Twenty Only</v>
      </c>
      <c r="IA26" s="38">
        <v>13</v>
      </c>
      <c r="IB26" s="77" t="s">
        <v>261</v>
      </c>
      <c r="IC26" s="38" t="s">
        <v>58</v>
      </c>
      <c r="ID26" s="38">
        <v>16</v>
      </c>
      <c r="IE26" s="39" t="s">
        <v>243</v>
      </c>
      <c r="IF26" s="39" t="s">
        <v>44</v>
      </c>
      <c r="IG26" s="39" t="s">
        <v>45</v>
      </c>
      <c r="IH26" s="39">
        <v>213</v>
      </c>
      <c r="II26" s="39" t="s">
        <v>39</v>
      </c>
    </row>
    <row r="27" spans="1:243" s="38" customFormat="1" ht="55.5" customHeight="1">
      <c r="A27" s="116">
        <v>14</v>
      </c>
      <c r="B27" s="80" t="s">
        <v>145</v>
      </c>
      <c r="C27" s="24" t="s">
        <v>59</v>
      </c>
      <c r="D27" s="78">
        <v>11</v>
      </c>
      <c r="E27" s="111" t="s">
        <v>243</v>
      </c>
      <c r="F27" s="78">
        <v>1512.55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16638.05</v>
      </c>
      <c r="BB27" s="48">
        <f t="shared" si="6"/>
        <v>16638.05</v>
      </c>
      <c r="BC27" s="37" t="str">
        <f t="shared" si="7"/>
        <v>INR  Sixteen Thousand Six Hundred &amp; Thirty Eight  and Paise Five Only</v>
      </c>
      <c r="IA27" s="38">
        <v>14</v>
      </c>
      <c r="IB27" s="77" t="s">
        <v>262</v>
      </c>
      <c r="IC27" s="38" t="s">
        <v>59</v>
      </c>
      <c r="ID27" s="38">
        <v>11</v>
      </c>
      <c r="IE27" s="39" t="s">
        <v>243</v>
      </c>
      <c r="IF27" s="39" t="s">
        <v>35</v>
      </c>
      <c r="IG27" s="39" t="s">
        <v>47</v>
      </c>
      <c r="IH27" s="39">
        <v>10</v>
      </c>
      <c r="II27" s="39" t="s">
        <v>39</v>
      </c>
    </row>
    <row r="28" spans="1:243" s="38" customFormat="1" ht="39" customHeight="1">
      <c r="A28" s="112">
        <v>15</v>
      </c>
      <c r="B28" s="84" t="s">
        <v>146</v>
      </c>
      <c r="C28" s="24" t="s">
        <v>60</v>
      </c>
      <c r="D28" s="78">
        <v>20</v>
      </c>
      <c r="E28" s="111" t="s">
        <v>243</v>
      </c>
      <c r="F28" s="78">
        <v>44.6</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892</v>
      </c>
      <c r="BB28" s="48">
        <f t="shared" si="6"/>
        <v>892</v>
      </c>
      <c r="BC28" s="37" t="str">
        <f t="shared" si="7"/>
        <v>INR  Eight Hundred &amp; Ninety Two  Only</v>
      </c>
      <c r="IA28" s="38">
        <v>15</v>
      </c>
      <c r="IB28" s="77" t="s">
        <v>263</v>
      </c>
      <c r="IC28" s="38" t="s">
        <v>60</v>
      </c>
      <c r="ID28" s="38">
        <v>20</v>
      </c>
      <c r="IE28" s="39" t="s">
        <v>243</v>
      </c>
      <c r="IF28" s="39" t="s">
        <v>49</v>
      </c>
      <c r="IG28" s="39" t="s">
        <v>50</v>
      </c>
      <c r="IH28" s="39">
        <v>10</v>
      </c>
      <c r="II28" s="39" t="s">
        <v>39</v>
      </c>
    </row>
    <row r="29" spans="1:243" s="38" customFormat="1" ht="47.25" customHeight="1">
      <c r="A29" s="117">
        <v>16</v>
      </c>
      <c r="B29" s="82" t="s">
        <v>147</v>
      </c>
      <c r="C29" s="24" t="s">
        <v>61</v>
      </c>
      <c r="D29" s="78">
        <v>28</v>
      </c>
      <c r="E29" s="111" t="s">
        <v>243</v>
      </c>
      <c r="F29" s="78">
        <v>126.5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3542</v>
      </c>
      <c r="BB29" s="48">
        <f t="shared" si="6"/>
        <v>3542</v>
      </c>
      <c r="BC29" s="37" t="str">
        <f t="shared" si="7"/>
        <v>INR  Three Thousand Five Hundred &amp; Forty Two  Only</v>
      </c>
      <c r="IA29" s="38">
        <v>16</v>
      </c>
      <c r="IB29" s="77" t="s">
        <v>264</v>
      </c>
      <c r="IC29" s="38" t="s">
        <v>61</v>
      </c>
      <c r="ID29" s="38">
        <v>28</v>
      </c>
      <c r="IE29" s="39" t="s">
        <v>243</v>
      </c>
      <c r="IF29" s="39" t="s">
        <v>44</v>
      </c>
      <c r="IG29" s="39" t="s">
        <v>63</v>
      </c>
      <c r="IH29" s="39">
        <v>10</v>
      </c>
      <c r="II29" s="39" t="s">
        <v>39</v>
      </c>
    </row>
    <row r="30" spans="1:243" s="38" customFormat="1" ht="96" customHeight="1">
      <c r="A30" s="112">
        <v>17</v>
      </c>
      <c r="B30" s="83" t="s">
        <v>148</v>
      </c>
      <c r="C30" s="24" t="s">
        <v>62</v>
      </c>
      <c r="D30" s="78">
        <v>4</v>
      </c>
      <c r="E30" s="111" t="s">
        <v>39</v>
      </c>
      <c r="F30" s="78">
        <v>15457.95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61831.8</v>
      </c>
      <c r="BB30" s="48">
        <f t="shared" si="6"/>
        <v>61831.8</v>
      </c>
      <c r="BC30" s="37" t="str">
        <f t="shared" si="7"/>
        <v>INR  Sixty One Thousand Eight Hundred &amp; Thirty One  and Paise Eighty Only</v>
      </c>
      <c r="IA30" s="38">
        <v>17</v>
      </c>
      <c r="IB30" s="77" t="s">
        <v>265</v>
      </c>
      <c r="IC30" s="38" t="s">
        <v>62</v>
      </c>
      <c r="ID30" s="38">
        <v>4</v>
      </c>
      <c r="IE30" s="39" t="s">
        <v>39</v>
      </c>
      <c r="IF30" s="39" t="s">
        <v>44</v>
      </c>
      <c r="IG30" s="39" t="s">
        <v>63</v>
      </c>
      <c r="IH30" s="39">
        <v>10</v>
      </c>
      <c r="II30" s="39" t="s">
        <v>39</v>
      </c>
    </row>
    <row r="31" spans="1:243" s="38" customFormat="1" ht="33.75" customHeight="1">
      <c r="A31" s="115">
        <v>18</v>
      </c>
      <c r="B31" s="80" t="s">
        <v>149</v>
      </c>
      <c r="C31" s="24" t="s">
        <v>69</v>
      </c>
      <c r="D31" s="78">
        <v>16</v>
      </c>
      <c r="E31" s="111" t="s">
        <v>39</v>
      </c>
      <c r="F31" s="78">
        <v>87.7</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1403.2</v>
      </c>
      <c r="BB31" s="48">
        <f t="shared" si="6"/>
        <v>1403.2</v>
      </c>
      <c r="BC31" s="37" t="str">
        <f t="shared" si="7"/>
        <v>INR  One Thousand Four Hundred &amp; Three  and Paise Twenty Only</v>
      </c>
      <c r="IA31" s="38">
        <v>18</v>
      </c>
      <c r="IB31" s="77" t="s">
        <v>266</v>
      </c>
      <c r="IC31" s="38" t="s">
        <v>69</v>
      </c>
      <c r="ID31" s="38">
        <v>16</v>
      </c>
      <c r="IE31" s="39" t="s">
        <v>39</v>
      </c>
      <c r="IF31" s="39" t="s">
        <v>44</v>
      </c>
      <c r="IG31" s="39" t="s">
        <v>63</v>
      </c>
      <c r="IH31" s="39">
        <v>10</v>
      </c>
      <c r="II31" s="39" t="s">
        <v>39</v>
      </c>
    </row>
    <row r="32" spans="1:243" s="38" customFormat="1" ht="81" customHeight="1">
      <c r="A32" s="115">
        <v>19</v>
      </c>
      <c r="B32" s="85" t="s">
        <v>150</v>
      </c>
      <c r="C32" s="24" t="s">
        <v>70</v>
      </c>
      <c r="D32" s="78">
        <v>4</v>
      </c>
      <c r="E32" s="111" t="s">
        <v>39</v>
      </c>
      <c r="F32" s="78">
        <v>4052.35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16209.4</v>
      </c>
      <c r="BB32" s="48">
        <f>BA32+SUM(N32:AZ32)</f>
        <v>16209.4</v>
      </c>
      <c r="BC32" s="37" t="str">
        <f>SpellNumber(L32,BB32)</f>
        <v>INR  Sixteen Thousand Two Hundred &amp; Nine  and Paise Forty Only</v>
      </c>
      <c r="IA32" s="38">
        <v>19</v>
      </c>
      <c r="IB32" s="77" t="s">
        <v>267</v>
      </c>
      <c r="IC32" s="38" t="s">
        <v>70</v>
      </c>
      <c r="ID32" s="38">
        <v>4</v>
      </c>
      <c r="IE32" s="39" t="s">
        <v>39</v>
      </c>
      <c r="IF32" s="39" t="s">
        <v>44</v>
      </c>
      <c r="IG32" s="39" t="s">
        <v>63</v>
      </c>
      <c r="IH32" s="39">
        <v>10</v>
      </c>
      <c r="II32" s="39" t="s">
        <v>39</v>
      </c>
    </row>
    <row r="33" spans="1:243" s="38" customFormat="1" ht="47.25" customHeight="1">
      <c r="A33" s="115">
        <v>20</v>
      </c>
      <c r="B33" s="80" t="s">
        <v>151</v>
      </c>
      <c r="C33" s="24" t="s">
        <v>71</v>
      </c>
      <c r="D33" s="78">
        <v>4</v>
      </c>
      <c r="E33" s="111" t="s">
        <v>39</v>
      </c>
      <c r="F33" s="78">
        <v>1786.55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7146.2</v>
      </c>
      <c r="BB33" s="48">
        <f t="shared" si="6"/>
        <v>7146.2</v>
      </c>
      <c r="BC33" s="37" t="str">
        <f t="shared" si="7"/>
        <v>INR  Seven Thousand One Hundred &amp; Forty Six  and Paise Twenty Only</v>
      </c>
      <c r="IA33" s="38">
        <v>20</v>
      </c>
      <c r="IB33" s="77" t="s">
        <v>268</v>
      </c>
      <c r="IC33" s="38" t="s">
        <v>71</v>
      </c>
      <c r="ID33" s="38">
        <v>4</v>
      </c>
      <c r="IE33" s="39" t="s">
        <v>39</v>
      </c>
      <c r="IF33" s="39" t="s">
        <v>44</v>
      </c>
      <c r="IG33" s="39" t="s">
        <v>63</v>
      </c>
      <c r="IH33" s="39">
        <v>10</v>
      </c>
      <c r="II33" s="39" t="s">
        <v>39</v>
      </c>
    </row>
    <row r="34" spans="1:243" s="38" customFormat="1" ht="45.75" customHeight="1">
      <c r="A34" s="112">
        <v>21</v>
      </c>
      <c r="B34" s="81" t="s">
        <v>152</v>
      </c>
      <c r="C34" s="24" t="s">
        <v>72</v>
      </c>
      <c r="D34" s="78">
        <v>106</v>
      </c>
      <c r="E34" s="118" t="s">
        <v>244</v>
      </c>
      <c r="F34" s="78">
        <v>284.9</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30199.4</v>
      </c>
      <c r="BB34" s="48">
        <f t="shared" si="6"/>
        <v>30199.4</v>
      </c>
      <c r="BC34" s="37" t="str">
        <f t="shared" si="7"/>
        <v>INR  Thirty Thousand One Hundred &amp; Ninety Nine  and Paise Forty Only</v>
      </c>
      <c r="IA34" s="38">
        <v>21</v>
      </c>
      <c r="IB34" s="77" t="s">
        <v>269</v>
      </c>
      <c r="IC34" s="38" t="s">
        <v>72</v>
      </c>
      <c r="ID34" s="38">
        <v>106</v>
      </c>
      <c r="IE34" s="39" t="s">
        <v>244</v>
      </c>
      <c r="IF34" s="39" t="s">
        <v>44</v>
      </c>
      <c r="IG34" s="39" t="s">
        <v>63</v>
      </c>
      <c r="IH34" s="39">
        <v>10</v>
      </c>
      <c r="II34" s="39" t="s">
        <v>39</v>
      </c>
    </row>
    <row r="35" spans="1:243" s="38" customFormat="1" ht="54" customHeight="1">
      <c r="A35" s="115">
        <v>22</v>
      </c>
      <c r="B35" s="87" t="s">
        <v>153</v>
      </c>
      <c r="C35" s="24" t="s">
        <v>73</v>
      </c>
      <c r="D35" s="78">
        <v>44</v>
      </c>
      <c r="E35" s="111" t="s">
        <v>244</v>
      </c>
      <c r="F35" s="78">
        <v>438</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19272</v>
      </c>
      <c r="BB35" s="48">
        <f t="shared" si="6"/>
        <v>19272</v>
      </c>
      <c r="BC35" s="37" t="str">
        <f t="shared" si="7"/>
        <v>INR  Nineteen Thousand Two Hundred &amp; Seventy Two  Only</v>
      </c>
      <c r="IA35" s="38">
        <v>22</v>
      </c>
      <c r="IB35" s="77" t="s">
        <v>270</v>
      </c>
      <c r="IC35" s="38" t="s">
        <v>73</v>
      </c>
      <c r="ID35" s="38">
        <v>44</v>
      </c>
      <c r="IE35" s="39" t="s">
        <v>244</v>
      </c>
      <c r="IF35" s="39" t="s">
        <v>44</v>
      </c>
      <c r="IG35" s="39" t="s">
        <v>63</v>
      </c>
      <c r="IH35" s="39">
        <v>10</v>
      </c>
      <c r="II35" s="39" t="s">
        <v>39</v>
      </c>
    </row>
    <row r="36" spans="1:243" s="38" customFormat="1" ht="120.75" customHeight="1">
      <c r="A36" s="112">
        <v>23</v>
      </c>
      <c r="B36" s="88" t="s">
        <v>154</v>
      </c>
      <c r="C36" s="24" t="s">
        <v>74</v>
      </c>
      <c r="D36" s="78">
        <v>89</v>
      </c>
      <c r="E36" s="118" t="s">
        <v>241</v>
      </c>
      <c r="F36" s="78">
        <v>1030.3</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91696.7</v>
      </c>
      <c r="BB36" s="48">
        <f t="shared" si="6"/>
        <v>91696.7</v>
      </c>
      <c r="BC36" s="37" t="str">
        <f t="shared" si="7"/>
        <v>INR  Ninety One Thousand Six Hundred &amp; Ninety Six  and Paise Seventy Only</v>
      </c>
      <c r="IA36" s="38">
        <v>23</v>
      </c>
      <c r="IB36" s="77" t="s">
        <v>271</v>
      </c>
      <c r="IC36" s="38" t="s">
        <v>74</v>
      </c>
      <c r="ID36" s="38">
        <v>89</v>
      </c>
      <c r="IE36" s="39" t="s">
        <v>241</v>
      </c>
      <c r="IF36" s="39" t="s">
        <v>44</v>
      </c>
      <c r="IG36" s="39" t="s">
        <v>63</v>
      </c>
      <c r="IH36" s="39">
        <v>10</v>
      </c>
      <c r="II36" s="39" t="s">
        <v>39</v>
      </c>
    </row>
    <row r="37" spans="1:243" s="38" customFormat="1" ht="96" customHeight="1">
      <c r="A37" s="112">
        <v>24</v>
      </c>
      <c r="B37" s="89" t="s">
        <v>155</v>
      </c>
      <c r="C37" s="24" t="s">
        <v>75</v>
      </c>
      <c r="D37" s="78">
        <v>18</v>
      </c>
      <c r="E37" s="111" t="s">
        <v>241</v>
      </c>
      <c r="F37" s="78">
        <v>1170.7</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21072.6</v>
      </c>
      <c r="BB37" s="48">
        <f t="shared" si="6"/>
        <v>21072.6</v>
      </c>
      <c r="BC37" s="37" t="str">
        <f t="shared" si="7"/>
        <v>INR  Twenty One Thousand  &amp;Seventy Two  and Paise Sixty Only</v>
      </c>
      <c r="IA37" s="38">
        <v>24</v>
      </c>
      <c r="IB37" s="77" t="s">
        <v>272</v>
      </c>
      <c r="IC37" s="38" t="s">
        <v>75</v>
      </c>
      <c r="ID37" s="38">
        <v>18</v>
      </c>
      <c r="IE37" s="39" t="s">
        <v>241</v>
      </c>
      <c r="IF37" s="39" t="s">
        <v>44</v>
      </c>
      <c r="IG37" s="39" t="s">
        <v>63</v>
      </c>
      <c r="IH37" s="39">
        <v>10</v>
      </c>
      <c r="II37" s="39" t="s">
        <v>39</v>
      </c>
    </row>
    <row r="38" spans="1:243" s="38" customFormat="1" ht="57" customHeight="1">
      <c r="A38" s="115">
        <v>25</v>
      </c>
      <c r="B38" s="90" t="s">
        <v>156</v>
      </c>
      <c r="C38" s="24" t="s">
        <v>76</v>
      </c>
      <c r="D38" s="78">
        <v>1</v>
      </c>
      <c r="E38" s="111" t="s">
        <v>81</v>
      </c>
      <c r="F38" s="78">
        <v>2534.7</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2534.7</v>
      </c>
      <c r="BB38" s="48">
        <f t="shared" si="6"/>
        <v>2534.7</v>
      </c>
      <c r="BC38" s="37" t="str">
        <f t="shared" si="7"/>
        <v>INR  Two Thousand Five Hundred &amp; Thirty Four  and Paise Seventy Only</v>
      </c>
      <c r="IA38" s="38">
        <v>25</v>
      </c>
      <c r="IB38" s="77" t="s">
        <v>273</v>
      </c>
      <c r="IC38" s="38" t="s">
        <v>76</v>
      </c>
      <c r="ID38" s="38">
        <v>1</v>
      </c>
      <c r="IE38" s="39" t="s">
        <v>81</v>
      </c>
      <c r="IF38" s="39" t="s">
        <v>44</v>
      </c>
      <c r="IG38" s="39" t="s">
        <v>63</v>
      </c>
      <c r="IH38" s="39">
        <v>10</v>
      </c>
      <c r="II38" s="39" t="s">
        <v>39</v>
      </c>
    </row>
    <row r="39" spans="1:243" s="38" customFormat="1" ht="48" customHeight="1">
      <c r="A39" s="115">
        <v>26</v>
      </c>
      <c r="B39" s="91" t="s">
        <v>157</v>
      </c>
      <c r="C39" s="24" t="s">
        <v>77</v>
      </c>
      <c r="D39" s="78">
        <v>4</v>
      </c>
      <c r="E39" s="111" t="s">
        <v>39</v>
      </c>
      <c r="F39" s="78">
        <v>389.4</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1557.6</v>
      </c>
      <c r="BB39" s="48">
        <f t="shared" si="6"/>
        <v>1557.6</v>
      </c>
      <c r="BC39" s="37" t="str">
        <f t="shared" si="7"/>
        <v>INR  One Thousand Five Hundred &amp; Fifty Seven  and Paise Sixty Only</v>
      </c>
      <c r="IA39" s="38">
        <v>26</v>
      </c>
      <c r="IB39" s="77" t="s">
        <v>274</v>
      </c>
      <c r="IC39" s="38" t="s">
        <v>77</v>
      </c>
      <c r="ID39" s="38">
        <v>4</v>
      </c>
      <c r="IE39" s="39" t="s">
        <v>39</v>
      </c>
      <c r="IF39" s="39" t="s">
        <v>44</v>
      </c>
      <c r="IG39" s="39" t="s">
        <v>63</v>
      </c>
      <c r="IH39" s="39">
        <v>10</v>
      </c>
      <c r="II39" s="39" t="s">
        <v>39</v>
      </c>
    </row>
    <row r="40" spans="1:243" s="38" customFormat="1" ht="57" customHeight="1">
      <c r="A40" s="112">
        <v>27</v>
      </c>
      <c r="B40" s="92" t="s">
        <v>158</v>
      </c>
      <c r="C40" s="24" t="s">
        <v>85</v>
      </c>
      <c r="D40" s="78">
        <v>4</v>
      </c>
      <c r="E40" s="118" t="s">
        <v>39</v>
      </c>
      <c r="F40" s="78">
        <v>235.75</v>
      </c>
      <c r="G40" s="51"/>
      <c r="H40" s="52"/>
      <c r="I40" s="40" t="s">
        <v>40</v>
      </c>
      <c r="J40" s="43">
        <f aca="true" t="shared" si="8" ref="J40:J90">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2">total_amount_ba($B$2,$D$2,D40,F40,J40,K40,M40)</f>
        <v>943</v>
      </c>
      <c r="BB40" s="48">
        <f aca="true" t="shared" si="10" ref="BB40:BB72">BA40+SUM(N40:AZ40)</f>
        <v>943</v>
      </c>
      <c r="BC40" s="37" t="str">
        <f aca="true" t="shared" si="11" ref="BC40:BC72">SpellNumber(L40,BB40)</f>
        <v>INR  Nine Hundred &amp; Forty Three  Only</v>
      </c>
      <c r="IA40" s="38">
        <v>27</v>
      </c>
      <c r="IB40" s="77" t="s">
        <v>275</v>
      </c>
      <c r="IC40" s="38" t="s">
        <v>85</v>
      </c>
      <c r="ID40" s="38">
        <v>4</v>
      </c>
      <c r="IE40" s="39" t="s">
        <v>39</v>
      </c>
      <c r="IF40" s="39" t="s">
        <v>44</v>
      </c>
      <c r="IG40" s="39" t="s">
        <v>63</v>
      </c>
      <c r="IH40" s="39">
        <v>10</v>
      </c>
      <c r="II40" s="39" t="s">
        <v>39</v>
      </c>
    </row>
    <row r="41" spans="1:243" s="38" customFormat="1" ht="57" customHeight="1">
      <c r="A41" s="115">
        <v>28</v>
      </c>
      <c r="B41" s="90" t="s">
        <v>159</v>
      </c>
      <c r="C41" s="24" t="s">
        <v>86</v>
      </c>
      <c r="D41" s="78">
        <v>4</v>
      </c>
      <c r="E41" s="111" t="s">
        <v>39</v>
      </c>
      <c r="F41" s="78">
        <v>340.1</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1360.4</v>
      </c>
      <c r="BB41" s="48">
        <f t="shared" si="10"/>
        <v>1360.4</v>
      </c>
      <c r="BC41" s="37" t="str">
        <f t="shared" si="11"/>
        <v>INR  One Thousand Three Hundred &amp; Sixty  and Paise Forty Only</v>
      </c>
      <c r="IA41" s="38">
        <v>28</v>
      </c>
      <c r="IB41" s="77" t="s">
        <v>276</v>
      </c>
      <c r="IC41" s="38" t="s">
        <v>86</v>
      </c>
      <c r="ID41" s="38">
        <v>4</v>
      </c>
      <c r="IE41" s="39" t="s">
        <v>39</v>
      </c>
      <c r="IF41" s="39" t="s">
        <v>44</v>
      </c>
      <c r="IG41" s="39" t="s">
        <v>63</v>
      </c>
      <c r="IH41" s="39">
        <v>10</v>
      </c>
      <c r="II41" s="39" t="s">
        <v>39</v>
      </c>
    </row>
    <row r="42" spans="1:243" s="38" customFormat="1" ht="57" customHeight="1">
      <c r="A42" s="119">
        <v>29</v>
      </c>
      <c r="B42" s="93" t="s">
        <v>160</v>
      </c>
      <c r="C42" s="24" t="s">
        <v>87</v>
      </c>
      <c r="D42" s="78">
        <v>4</v>
      </c>
      <c r="E42" s="120" t="s">
        <v>39</v>
      </c>
      <c r="F42" s="78">
        <v>1117.6</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4470.4</v>
      </c>
      <c r="BB42" s="48">
        <f t="shared" si="10"/>
        <v>4470.4</v>
      </c>
      <c r="BC42" s="37" t="str">
        <f t="shared" si="11"/>
        <v>INR  Four Thousand Four Hundred &amp; Seventy  and Paise Forty Only</v>
      </c>
      <c r="IA42" s="38">
        <v>29</v>
      </c>
      <c r="IB42" s="77" t="s">
        <v>277</v>
      </c>
      <c r="IC42" s="38" t="s">
        <v>87</v>
      </c>
      <c r="ID42" s="38">
        <v>4</v>
      </c>
      <c r="IE42" s="39" t="s">
        <v>39</v>
      </c>
      <c r="IF42" s="39" t="s">
        <v>44</v>
      </c>
      <c r="IG42" s="39" t="s">
        <v>63</v>
      </c>
      <c r="IH42" s="39">
        <v>10</v>
      </c>
      <c r="II42" s="39" t="s">
        <v>39</v>
      </c>
    </row>
    <row r="43" spans="1:243" s="38" customFormat="1" ht="57" customHeight="1">
      <c r="A43" s="119">
        <v>30</v>
      </c>
      <c r="B43" s="93" t="s">
        <v>161</v>
      </c>
      <c r="C43" s="24" t="s">
        <v>88</v>
      </c>
      <c r="D43" s="78">
        <v>7</v>
      </c>
      <c r="E43" s="120" t="s">
        <v>39</v>
      </c>
      <c r="F43" s="78">
        <v>1102.85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7719.95</v>
      </c>
      <c r="BB43" s="48">
        <f t="shared" si="10"/>
        <v>7719.95</v>
      </c>
      <c r="BC43" s="37" t="str">
        <f t="shared" si="11"/>
        <v>INR  Seven Thousand Seven Hundred &amp; Nineteen  and Paise Ninety Five Only</v>
      </c>
      <c r="IA43" s="38">
        <v>30</v>
      </c>
      <c r="IB43" s="77" t="s">
        <v>278</v>
      </c>
      <c r="IC43" s="38" t="s">
        <v>88</v>
      </c>
      <c r="ID43" s="38">
        <v>7</v>
      </c>
      <c r="IE43" s="39" t="s">
        <v>39</v>
      </c>
      <c r="IF43" s="39" t="s">
        <v>44</v>
      </c>
      <c r="IG43" s="39" t="s">
        <v>63</v>
      </c>
      <c r="IH43" s="39">
        <v>10</v>
      </c>
      <c r="II43" s="39" t="s">
        <v>39</v>
      </c>
    </row>
    <row r="44" spans="1:243" s="38" customFormat="1" ht="165" customHeight="1">
      <c r="A44" s="121">
        <v>31</v>
      </c>
      <c r="B44" s="94" t="s">
        <v>162</v>
      </c>
      <c r="C44" s="24" t="s">
        <v>89</v>
      </c>
      <c r="D44" s="78">
        <v>135</v>
      </c>
      <c r="E44" s="107" t="s">
        <v>68</v>
      </c>
      <c r="F44" s="78">
        <v>48.4</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6534</v>
      </c>
      <c r="BB44" s="48">
        <f t="shared" si="10"/>
        <v>6534</v>
      </c>
      <c r="BC44" s="37" t="str">
        <f t="shared" si="11"/>
        <v>INR  Six Thousand Five Hundred &amp; Thirty Four  Only</v>
      </c>
      <c r="IA44" s="38">
        <v>31</v>
      </c>
      <c r="IB44" s="77" t="s">
        <v>162</v>
      </c>
      <c r="IC44" s="38" t="s">
        <v>89</v>
      </c>
      <c r="ID44" s="38">
        <v>135</v>
      </c>
      <c r="IE44" s="39" t="s">
        <v>68</v>
      </c>
      <c r="IF44" s="39" t="s">
        <v>44</v>
      </c>
      <c r="IG44" s="39" t="s">
        <v>63</v>
      </c>
      <c r="IH44" s="39">
        <v>10</v>
      </c>
      <c r="II44" s="39" t="s">
        <v>39</v>
      </c>
    </row>
    <row r="45" spans="1:243" s="38" customFormat="1" ht="47.25" customHeight="1">
      <c r="A45" s="112">
        <v>32</v>
      </c>
      <c r="B45" s="95" t="s">
        <v>163</v>
      </c>
      <c r="C45" s="24" t="s">
        <v>90</v>
      </c>
      <c r="D45" s="78">
        <v>299</v>
      </c>
      <c r="E45" s="107" t="s">
        <v>68</v>
      </c>
      <c r="F45" s="78">
        <v>57.05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17057.95</v>
      </c>
      <c r="BB45" s="48">
        <f t="shared" si="10"/>
        <v>17057.95</v>
      </c>
      <c r="BC45" s="37" t="str">
        <f t="shared" si="11"/>
        <v>INR  Seventeen Thousand  &amp;Fifty Seven  and Paise Ninety Five Only</v>
      </c>
      <c r="IA45" s="38">
        <v>32</v>
      </c>
      <c r="IB45" s="77" t="s">
        <v>279</v>
      </c>
      <c r="IC45" s="38" t="s">
        <v>90</v>
      </c>
      <c r="ID45" s="38">
        <v>299</v>
      </c>
      <c r="IE45" s="39" t="s">
        <v>68</v>
      </c>
      <c r="IF45" s="39" t="s">
        <v>44</v>
      </c>
      <c r="IG45" s="39" t="s">
        <v>63</v>
      </c>
      <c r="IH45" s="39">
        <v>10</v>
      </c>
      <c r="II45" s="39" t="s">
        <v>39</v>
      </c>
    </row>
    <row r="46" spans="1:243" s="38" customFormat="1" ht="44.25" customHeight="1">
      <c r="A46" s="115">
        <v>33</v>
      </c>
      <c r="B46" s="79" t="s">
        <v>164</v>
      </c>
      <c r="C46" s="24" t="s">
        <v>91</v>
      </c>
      <c r="D46" s="78">
        <v>299</v>
      </c>
      <c r="E46" s="107" t="s">
        <v>68</v>
      </c>
      <c r="F46" s="78">
        <v>128.65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38466.35</v>
      </c>
      <c r="BB46" s="48">
        <f t="shared" si="10"/>
        <v>38466.35</v>
      </c>
      <c r="BC46" s="37" t="str">
        <f t="shared" si="11"/>
        <v>INR  Thirty Eight Thousand Four Hundred &amp; Sixty Six  and Paise Thirty Five Only</v>
      </c>
      <c r="IA46" s="38">
        <v>33</v>
      </c>
      <c r="IB46" s="77" t="s">
        <v>280</v>
      </c>
      <c r="IC46" s="38" t="s">
        <v>91</v>
      </c>
      <c r="ID46" s="38">
        <v>299</v>
      </c>
      <c r="IE46" s="39" t="s">
        <v>68</v>
      </c>
      <c r="IF46" s="39" t="s">
        <v>44</v>
      </c>
      <c r="IG46" s="39" t="s">
        <v>63</v>
      </c>
      <c r="IH46" s="39">
        <v>10</v>
      </c>
      <c r="II46" s="39" t="s">
        <v>39</v>
      </c>
    </row>
    <row r="47" spans="1:243" s="38" customFormat="1" ht="57" customHeight="1">
      <c r="A47" s="115">
        <v>34</v>
      </c>
      <c r="B47" s="79" t="s">
        <v>165</v>
      </c>
      <c r="C47" s="24" t="s">
        <v>92</v>
      </c>
      <c r="D47" s="78">
        <v>8</v>
      </c>
      <c r="E47" s="122" t="s">
        <v>68</v>
      </c>
      <c r="F47" s="78">
        <v>274.5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2196</v>
      </c>
      <c r="BB47" s="48">
        <f t="shared" si="10"/>
        <v>2196</v>
      </c>
      <c r="BC47" s="37" t="str">
        <f t="shared" si="11"/>
        <v>INR  Two Thousand One Hundred &amp; Ninety Six  Only</v>
      </c>
      <c r="IA47" s="38">
        <v>34</v>
      </c>
      <c r="IB47" s="77" t="s">
        <v>281</v>
      </c>
      <c r="IC47" s="38" t="s">
        <v>92</v>
      </c>
      <c r="ID47" s="38">
        <v>8</v>
      </c>
      <c r="IE47" s="39" t="s">
        <v>68</v>
      </c>
      <c r="IF47" s="39" t="s">
        <v>44</v>
      </c>
      <c r="IG47" s="39" t="s">
        <v>63</v>
      </c>
      <c r="IH47" s="39">
        <v>10</v>
      </c>
      <c r="II47" s="39" t="s">
        <v>39</v>
      </c>
    </row>
    <row r="48" spans="1:243" s="38" customFormat="1" ht="70.5" customHeight="1">
      <c r="A48" s="119">
        <v>35</v>
      </c>
      <c r="B48" s="96" t="s">
        <v>166</v>
      </c>
      <c r="C48" s="24" t="s">
        <v>93</v>
      </c>
      <c r="D48" s="78">
        <v>7</v>
      </c>
      <c r="E48" s="107" t="s">
        <v>68</v>
      </c>
      <c r="F48" s="78">
        <v>1296.4</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9074.8</v>
      </c>
      <c r="BB48" s="48">
        <f t="shared" si="10"/>
        <v>9074.8</v>
      </c>
      <c r="BC48" s="37" t="str">
        <f t="shared" si="11"/>
        <v>INR  Nine Thousand  &amp;Seventy Four  and Paise Eighty Only</v>
      </c>
      <c r="IA48" s="38">
        <v>35</v>
      </c>
      <c r="IB48" s="77" t="s">
        <v>282</v>
      </c>
      <c r="IC48" s="38" t="s">
        <v>93</v>
      </c>
      <c r="ID48" s="38">
        <v>7</v>
      </c>
      <c r="IE48" s="39" t="s">
        <v>68</v>
      </c>
      <c r="IF48" s="39" t="s">
        <v>44</v>
      </c>
      <c r="IG48" s="39" t="s">
        <v>63</v>
      </c>
      <c r="IH48" s="39">
        <v>10</v>
      </c>
      <c r="II48" s="39" t="s">
        <v>39</v>
      </c>
    </row>
    <row r="49" spans="1:243" s="38" customFormat="1" ht="66.75" customHeight="1">
      <c r="A49" s="119">
        <v>36</v>
      </c>
      <c r="B49" s="96" t="s">
        <v>167</v>
      </c>
      <c r="C49" s="24" t="s">
        <v>94</v>
      </c>
      <c r="D49" s="78">
        <v>6</v>
      </c>
      <c r="E49" s="107" t="s">
        <v>68</v>
      </c>
      <c r="F49" s="78">
        <v>717.65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4305.9</v>
      </c>
      <c r="BB49" s="48">
        <f t="shared" si="10"/>
        <v>4305.9</v>
      </c>
      <c r="BC49" s="37" t="str">
        <f t="shared" si="11"/>
        <v>INR  Four Thousand Three Hundred &amp; Five  and Paise Ninety Only</v>
      </c>
      <c r="IA49" s="38">
        <v>36</v>
      </c>
      <c r="IB49" s="77" t="s">
        <v>283</v>
      </c>
      <c r="IC49" s="38" t="s">
        <v>94</v>
      </c>
      <c r="ID49" s="38">
        <v>6</v>
      </c>
      <c r="IE49" s="39" t="s">
        <v>68</v>
      </c>
      <c r="IF49" s="39" t="s">
        <v>44</v>
      </c>
      <c r="IG49" s="39" t="s">
        <v>63</v>
      </c>
      <c r="IH49" s="39">
        <v>10</v>
      </c>
      <c r="II49" s="39" t="s">
        <v>39</v>
      </c>
    </row>
    <row r="50" spans="1:243" s="38" customFormat="1" ht="47.25" customHeight="1">
      <c r="A50" s="115">
        <v>37</v>
      </c>
      <c r="B50" s="85" t="s">
        <v>168</v>
      </c>
      <c r="C50" s="24" t="s">
        <v>95</v>
      </c>
      <c r="D50" s="78">
        <v>2</v>
      </c>
      <c r="E50" s="122" t="s">
        <v>39</v>
      </c>
      <c r="F50" s="78">
        <v>6113.6</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12227.2</v>
      </c>
      <c r="BB50" s="48">
        <f t="shared" si="10"/>
        <v>12227.2</v>
      </c>
      <c r="BC50" s="37" t="str">
        <f t="shared" si="11"/>
        <v>INR  Twelve Thousand Two Hundred &amp; Twenty Seven  and Paise Twenty Only</v>
      </c>
      <c r="IA50" s="38">
        <v>37</v>
      </c>
      <c r="IB50" s="77" t="s">
        <v>284</v>
      </c>
      <c r="IC50" s="38" t="s">
        <v>95</v>
      </c>
      <c r="ID50" s="38">
        <v>2</v>
      </c>
      <c r="IE50" s="39" t="s">
        <v>39</v>
      </c>
      <c r="IF50" s="39" t="s">
        <v>44</v>
      </c>
      <c r="IG50" s="39" t="s">
        <v>63</v>
      </c>
      <c r="IH50" s="39">
        <v>10</v>
      </c>
      <c r="II50" s="39" t="s">
        <v>39</v>
      </c>
    </row>
    <row r="51" spans="1:243" s="38" customFormat="1" ht="87" customHeight="1">
      <c r="A51" s="115">
        <v>38</v>
      </c>
      <c r="B51" s="97" t="s">
        <v>169</v>
      </c>
      <c r="C51" s="24" t="s">
        <v>96</v>
      </c>
      <c r="D51" s="78">
        <v>10</v>
      </c>
      <c r="E51" s="111" t="s">
        <v>241</v>
      </c>
      <c r="F51" s="78">
        <v>3023.95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30239.5</v>
      </c>
      <c r="BB51" s="48">
        <f t="shared" si="10"/>
        <v>30239.5</v>
      </c>
      <c r="BC51" s="37" t="str">
        <f t="shared" si="11"/>
        <v>INR  Thirty Thousand Two Hundred &amp; Thirty Nine  and Paise Fifty Only</v>
      </c>
      <c r="IA51" s="38">
        <v>38</v>
      </c>
      <c r="IB51" s="77" t="s">
        <v>285</v>
      </c>
      <c r="IC51" s="38" t="s">
        <v>96</v>
      </c>
      <c r="ID51" s="38">
        <v>10</v>
      </c>
      <c r="IE51" s="39" t="s">
        <v>241</v>
      </c>
      <c r="IF51" s="39" t="s">
        <v>44</v>
      </c>
      <c r="IG51" s="39" t="s">
        <v>63</v>
      </c>
      <c r="IH51" s="39">
        <v>10</v>
      </c>
      <c r="II51" s="39" t="s">
        <v>39</v>
      </c>
    </row>
    <row r="52" spans="1:243" s="38" customFormat="1" ht="57" customHeight="1">
      <c r="A52" s="115">
        <v>39</v>
      </c>
      <c r="B52" s="97" t="s">
        <v>170</v>
      </c>
      <c r="C52" s="24" t="s">
        <v>97</v>
      </c>
      <c r="D52" s="78">
        <v>59</v>
      </c>
      <c r="E52" s="111" t="s">
        <v>241</v>
      </c>
      <c r="F52" s="78">
        <v>121.55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7171.45</v>
      </c>
      <c r="BB52" s="48">
        <f t="shared" si="10"/>
        <v>7171.45</v>
      </c>
      <c r="BC52" s="37" t="str">
        <f t="shared" si="11"/>
        <v>INR  Seven Thousand One Hundred &amp; Seventy One  and Paise Forty Five Only</v>
      </c>
      <c r="IA52" s="38">
        <v>39</v>
      </c>
      <c r="IB52" s="77" t="s">
        <v>286</v>
      </c>
      <c r="IC52" s="38" t="s">
        <v>97</v>
      </c>
      <c r="ID52" s="38">
        <v>59</v>
      </c>
      <c r="IE52" s="39" t="s">
        <v>241</v>
      </c>
      <c r="IF52" s="39" t="s">
        <v>44</v>
      </c>
      <c r="IG52" s="39" t="s">
        <v>63</v>
      </c>
      <c r="IH52" s="39">
        <v>10</v>
      </c>
      <c r="II52" s="39" t="s">
        <v>39</v>
      </c>
    </row>
    <row r="53" spans="1:243" s="38" customFormat="1" ht="81" customHeight="1">
      <c r="A53" s="115">
        <v>40</v>
      </c>
      <c r="B53" s="98" t="s">
        <v>171</v>
      </c>
      <c r="C53" s="24" t="s">
        <v>98</v>
      </c>
      <c r="D53" s="78">
        <v>4</v>
      </c>
      <c r="E53" s="122" t="s">
        <v>39</v>
      </c>
      <c r="F53" s="78">
        <v>1542.5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6170</v>
      </c>
      <c r="BB53" s="48">
        <f t="shared" si="10"/>
        <v>6170</v>
      </c>
      <c r="BC53" s="37" t="str">
        <f t="shared" si="11"/>
        <v>INR  Six Thousand One Hundred &amp; Seventy  Only</v>
      </c>
      <c r="IA53" s="38">
        <v>40</v>
      </c>
      <c r="IB53" s="77" t="s">
        <v>171</v>
      </c>
      <c r="IC53" s="38" t="s">
        <v>98</v>
      </c>
      <c r="ID53" s="38">
        <v>4</v>
      </c>
      <c r="IE53" s="39" t="s">
        <v>39</v>
      </c>
      <c r="IF53" s="39" t="s">
        <v>44</v>
      </c>
      <c r="IG53" s="39" t="s">
        <v>63</v>
      </c>
      <c r="IH53" s="39">
        <v>10</v>
      </c>
      <c r="II53" s="39" t="s">
        <v>39</v>
      </c>
    </row>
    <row r="54" spans="1:243" s="38" customFormat="1" ht="87" customHeight="1">
      <c r="A54" s="115">
        <v>41</v>
      </c>
      <c r="B54" s="98" t="s">
        <v>240</v>
      </c>
      <c r="C54" s="24" t="s">
        <v>99</v>
      </c>
      <c r="D54" s="78">
        <v>4</v>
      </c>
      <c r="E54" s="122" t="s">
        <v>39</v>
      </c>
      <c r="F54" s="78">
        <v>595.5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2382</v>
      </c>
      <c r="BB54" s="48">
        <f t="shared" si="10"/>
        <v>2382</v>
      </c>
      <c r="BC54" s="37" t="str">
        <f t="shared" si="11"/>
        <v>INR  Two Thousand Three Hundred &amp; Eighty Two  Only</v>
      </c>
      <c r="IA54" s="38">
        <v>41</v>
      </c>
      <c r="IB54" s="77" t="s">
        <v>240</v>
      </c>
      <c r="IC54" s="38" t="s">
        <v>99</v>
      </c>
      <c r="ID54" s="38">
        <v>4</v>
      </c>
      <c r="IE54" s="39" t="s">
        <v>39</v>
      </c>
      <c r="IF54" s="39" t="s">
        <v>44</v>
      </c>
      <c r="IG54" s="39" t="s">
        <v>63</v>
      </c>
      <c r="IH54" s="39">
        <v>10</v>
      </c>
      <c r="II54" s="39" t="s">
        <v>39</v>
      </c>
    </row>
    <row r="55" spans="1:243" s="38" customFormat="1" ht="57" customHeight="1">
      <c r="A55" s="115">
        <v>42</v>
      </c>
      <c r="B55" s="97" t="s">
        <v>172</v>
      </c>
      <c r="C55" s="24" t="s">
        <v>100</v>
      </c>
      <c r="D55" s="78">
        <v>28</v>
      </c>
      <c r="E55" s="111" t="s">
        <v>241</v>
      </c>
      <c r="F55" s="78">
        <v>138</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3864</v>
      </c>
      <c r="BB55" s="48">
        <f t="shared" si="10"/>
        <v>3864</v>
      </c>
      <c r="BC55" s="37" t="str">
        <f t="shared" si="11"/>
        <v>INR  Three Thousand Eight Hundred &amp; Sixty Four  Only</v>
      </c>
      <c r="IA55" s="38">
        <v>42</v>
      </c>
      <c r="IB55" s="77" t="s">
        <v>287</v>
      </c>
      <c r="IC55" s="38" t="s">
        <v>100</v>
      </c>
      <c r="ID55" s="38">
        <v>28</v>
      </c>
      <c r="IE55" s="39" t="s">
        <v>241</v>
      </c>
      <c r="IF55" s="39" t="s">
        <v>44</v>
      </c>
      <c r="IG55" s="39" t="s">
        <v>63</v>
      </c>
      <c r="IH55" s="39">
        <v>10</v>
      </c>
      <c r="II55" s="39" t="s">
        <v>39</v>
      </c>
    </row>
    <row r="56" spans="1:243" s="38" customFormat="1" ht="114" customHeight="1">
      <c r="A56" s="115">
        <v>43</v>
      </c>
      <c r="B56" s="97" t="s">
        <v>173</v>
      </c>
      <c r="C56" s="24" t="s">
        <v>101</v>
      </c>
      <c r="D56" s="78">
        <v>10</v>
      </c>
      <c r="E56" s="111" t="s">
        <v>241</v>
      </c>
      <c r="F56" s="78">
        <v>3465.05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34650.5</v>
      </c>
      <c r="BB56" s="48">
        <f t="shared" si="10"/>
        <v>34650.5</v>
      </c>
      <c r="BC56" s="37" t="str">
        <f t="shared" si="11"/>
        <v>INR  Thirty Four Thousand Six Hundred &amp; Fifty  and Paise Fifty Only</v>
      </c>
      <c r="IA56" s="38">
        <v>43</v>
      </c>
      <c r="IB56" s="77" t="s">
        <v>288</v>
      </c>
      <c r="IC56" s="38" t="s">
        <v>101</v>
      </c>
      <c r="ID56" s="38">
        <v>10</v>
      </c>
      <c r="IE56" s="39" t="s">
        <v>241</v>
      </c>
      <c r="IF56" s="39" t="s">
        <v>44</v>
      </c>
      <c r="IG56" s="39" t="s">
        <v>63</v>
      </c>
      <c r="IH56" s="39">
        <v>10</v>
      </c>
      <c r="II56" s="39" t="s">
        <v>39</v>
      </c>
    </row>
    <row r="57" spans="1:243" s="38" customFormat="1" ht="57" customHeight="1">
      <c r="A57" s="115">
        <v>44</v>
      </c>
      <c r="B57" s="97" t="s">
        <v>174</v>
      </c>
      <c r="C57" s="24" t="s">
        <v>102</v>
      </c>
      <c r="D57" s="78">
        <v>4</v>
      </c>
      <c r="E57" s="122" t="s">
        <v>39</v>
      </c>
      <c r="F57" s="78">
        <v>274.5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1098</v>
      </c>
      <c r="BB57" s="48">
        <f t="shared" si="10"/>
        <v>1098</v>
      </c>
      <c r="BC57" s="37" t="str">
        <f t="shared" si="11"/>
        <v>INR  One Thousand  &amp;Ninety Eight  Only</v>
      </c>
      <c r="IA57" s="38">
        <v>44</v>
      </c>
      <c r="IB57" s="77" t="s">
        <v>289</v>
      </c>
      <c r="IC57" s="38" t="s">
        <v>102</v>
      </c>
      <c r="ID57" s="38">
        <v>4</v>
      </c>
      <c r="IE57" s="39" t="s">
        <v>39</v>
      </c>
      <c r="IF57" s="39" t="s">
        <v>44</v>
      </c>
      <c r="IG57" s="39" t="s">
        <v>63</v>
      </c>
      <c r="IH57" s="39">
        <v>10</v>
      </c>
      <c r="II57" s="39" t="s">
        <v>39</v>
      </c>
    </row>
    <row r="58" spans="1:243" s="38" customFormat="1" ht="72" customHeight="1">
      <c r="A58" s="115">
        <v>45</v>
      </c>
      <c r="B58" s="97" t="s">
        <v>175</v>
      </c>
      <c r="C58" s="24" t="s">
        <v>103</v>
      </c>
      <c r="D58" s="78">
        <v>11</v>
      </c>
      <c r="E58" s="111" t="s">
        <v>241</v>
      </c>
      <c r="F58" s="78">
        <v>915.6</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10071.6</v>
      </c>
      <c r="BB58" s="48">
        <f t="shared" si="10"/>
        <v>10071.6</v>
      </c>
      <c r="BC58" s="37" t="str">
        <f t="shared" si="11"/>
        <v>INR  Ten Thousand  &amp;Seventy One  and Paise Sixty Only</v>
      </c>
      <c r="IA58" s="38">
        <v>45</v>
      </c>
      <c r="IB58" s="77" t="s">
        <v>290</v>
      </c>
      <c r="IC58" s="38" t="s">
        <v>103</v>
      </c>
      <c r="ID58" s="38">
        <v>11</v>
      </c>
      <c r="IE58" s="39" t="s">
        <v>241</v>
      </c>
      <c r="IF58" s="39" t="s">
        <v>44</v>
      </c>
      <c r="IG58" s="39" t="s">
        <v>63</v>
      </c>
      <c r="IH58" s="39">
        <v>10</v>
      </c>
      <c r="II58" s="39" t="s">
        <v>39</v>
      </c>
    </row>
    <row r="59" spans="1:243" s="38" customFormat="1" ht="90.75" customHeight="1">
      <c r="A59" s="115">
        <v>46</v>
      </c>
      <c r="B59" s="97" t="s">
        <v>176</v>
      </c>
      <c r="C59" s="24" t="s">
        <v>104</v>
      </c>
      <c r="D59" s="78">
        <v>34</v>
      </c>
      <c r="E59" s="111" t="s">
        <v>241</v>
      </c>
      <c r="F59" s="78">
        <v>1819.8</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61873.2</v>
      </c>
      <c r="BB59" s="48">
        <f t="shared" si="10"/>
        <v>61873.2</v>
      </c>
      <c r="BC59" s="37" t="str">
        <f t="shared" si="11"/>
        <v>INR  Sixty One Thousand Eight Hundred &amp; Seventy Three  and Paise Twenty Only</v>
      </c>
      <c r="IA59" s="38">
        <v>46</v>
      </c>
      <c r="IB59" s="77" t="s">
        <v>291</v>
      </c>
      <c r="IC59" s="38" t="s">
        <v>104</v>
      </c>
      <c r="ID59" s="38">
        <v>34</v>
      </c>
      <c r="IE59" s="39" t="s">
        <v>241</v>
      </c>
      <c r="IF59" s="39" t="s">
        <v>44</v>
      </c>
      <c r="IG59" s="39" t="s">
        <v>63</v>
      </c>
      <c r="IH59" s="39">
        <v>10</v>
      </c>
      <c r="II59" s="39" t="s">
        <v>39</v>
      </c>
    </row>
    <row r="60" spans="1:243" s="38" customFormat="1" ht="57" customHeight="1">
      <c r="A60" s="116">
        <v>47</v>
      </c>
      <c r="B60" s="99" t="s">
        <v>177</v>
      </c>
      <c r="C60" s="24" t="s">
        <v>105</v>
      </c>
      <c r="D60" s="78">
        <v>1</v>
      </c>
      <c r="E60" s="111" t="s">
        <v>81</v>
      </c>
      <c r="F60" s="78">
        <v>1469.9</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1469.9</v>
      </c>
      <c r="BB60" s="48">
        <f t="shared" si="10"/>
        <v>1469.9</v>
      </c>
      <c r="BC60" s="37" t="str">
        <f t="shared" si="11"/>
        <v>INR  One Thousand Four Hundred &amp; Sixty Nine  and Paise Ninety Only</v>
      </c>
      <c r="IA60" s="38">
        <v>47</v>
      </c>
      <c r="IB60" s="77" t="s">
        <v>292</v>
      </c>
      <c r="IC60" s="38" t="s">
        <v>105</v>
      </c>
      <c r="ID60" s="38">
        <v>1</v>
      </c>
      <c r="IE60" s="39" t="s">
        <v>81</v>
      </c>
      <c r="IF60" s="39" t="s">
        <v>44</v>
      </c>
      <c r="IG60" s="39" t="s">
        <v>63</v>
      </c>
      <c r="IH60" s="39">
        <v>10</v>
      </c>
      <c r="II60" s="39" t="s">
        <v>39</v>
      </c>
    </row>
    <row r="61" spans="1:243" s="38" customFormat="1" ht="156.75" customHeight="1">
      <c r="A61" s="123">
        <v>48</v>
      </c>
      <c r="B61" s="100" t="s">
        <v>178</v>
      </c>
      <c r="C61" s="24" t="s">
        <v>106</v>
      </c>
      <c r="D61" s="78">
        <v>24</v>
      </c>
      <c r="E61" s="111" t="s">
        <v>241</v>
      </c>
      <c r="F61" s="78">
        <v>705.7</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16936.8</v>
      </c>
      <c r="BB61" s="48">
        <f t="shared" si="10"/>
        <v>16936.8</v>
      </c>
      <c r="BC61" s="37" t="str">
        <f t="shared" si="11"/>
        <v>INR  Sixteen Thousand Nine Hundred &amp; Thirty Six  and Paise Eighty Only</v>
      </c>
      <c r="IA61" s="38">
        <v>48</v>
      </c>
      <c r="IB61" s="77" t="s">
        <v>293</v>
      </c>
      <c r="IC61" s="38" t="s">
        <v>106</v>
      </c>
      <c r="ID61" s="38">
        <v>24</v>
      </c>
      <c r="IE61" s="39" t="s">
        <v>241</v>
      </c>
      <c r="IF61" s="39" t="s">
        <v>44</v>
      </c>
      <c r="IG61" s="39" t="s">
        <v>63</v>
      </c>
      <c r="IH61" s="39">
        <v>10</v>
      </c>
      <c r="II61" s="39" t="s">
        <v>39</v>
      </c>
    </row>
    <row r="62" spans="1:243" s="38" customFormat="1" ht="57" customHeight="1">
      <c r="A62" s="116">
        <v>49</v>
      </c>
      <c r="B62" s="99" t="s">
        <v>179</v>
      </c>
      <c r="C62" s="24" t="s">
        <v>107</v>
      </c>
      <c r="D62" s="78">
        <v>107</v>
      </c>
      <c r="E62" s="111" t="s">
        <v>241</v>
      </c>
      <c r="F62" s="78">
        <v>153.45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16419.15</v>
      </c>
      <c r="BB62" s="48">
        <f t="shared" si="10"/>
        <v>16419.15</v>
      </c>
      <c r="BC62" s="37" t="str">
        <f t="shared" si="11"/>
        <v>INR  Sixteen Thousand Four Hundred &amp; Nineteen  and Paise Fifteen Only</v>
      </c>
      <c r="IA62" s="38">
        <v>49</v>
      </c>
      <c r="IB62" s="77" t="s">
        <v>294</v>
      </c>
      <c r="IC62" s="38" t="s">
        <v>107</v>
      </c>
      <c r="ID62" s="38">
        <v>107</v>
      </c>
      <c r="IE62" s="39" t="s">
        <v>241</v>
      </c>
      <c r="IF62" s="39" t="s">
        <v>44</v>
      </c>
      <c r="IG62" s="39" t="s">
        <v>63</v>
      </c>
      <c r="IH62" s="39">
        <v>10</v>
      </c>
      <c r="II62" s="39" t="s">
        <v>39</v>
      </c>
    </row>
    <row r="63" spans="1:243" s="38" customFormat="1" ht="39" customHeight="1">
      <c r="A63" s="116">
        <v>50</v>
      </c>
      <c r="B63" s="99" t="s">
        <v>180</v>
      </c>
      <c r="C63" s="24" t="s">
        <v>108</v>
      </c>
      <c r="D63" s="78">
        <v>22</v>
      </c>
      <c r="E63" s="111" t="s">
        <v>241</v>
      </c>
      <c r="F63" s="78">
        <v>79.95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1758.9</v>
      </c>
      <c r="BB63" s="48">
        <f t="shared" si="10"/>
        <v>1758.9</v>
      </c>
      <c r="BC63" s="37" t="str">
        <f t="shared" si="11"/>
        <v>INR  One Thousand Seven Hundred &amp; Fifty Eight  and Paise Ninety Only</v>
      </c>
      <c r="IA63" s="38">
        <v>50</v>
      </c>
      <c r="IB63" s="77" t="s">
        <v>295</v>
      </c>
      <c r="IC63" s="38" t="s">
        <v>108</v>
      </c>
      <c r="ID63" s="38">
        <v>22</v>
      </c>
      <c r="IE63" s="39" t="s">
        <v>241</v>
      </c>
      <c r="IF63" s="39" t="s">
        <v>44</v>
      </c>
      <c r="IG63" s="39" t="s">
        <v>63</v>
      </c>
      <c r="IH63" s="39">
        <v>10</v>
      </c>
      <c r="II63" s="39" t="s">
        <v>39</v>
      </c>
    </row>
    <row r="64" spans="1:243" s="38" customFormat="1" ht="36" customHeight="1">
      <c r="A64" s="116">
        <v>51</v>
      </c>
      <c r="B64" s="99" t="s">
        <v>181</v>
      </c>
      <c r="C64" s="24" t="s">
        <v>109</v>
      </c>
      <c r="D64" s="78">
        <v>11</v>
      </c>
      <c r="E64" s="111" t="s">
        <v>243</v>
      </c>
      <c r="F64" s="78">
        <v>461.65</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5078.15</v>
      </c>
      <c r="BB64" s="48">
        <f t="shared" si="10"/>
        <v>5078.15</v>
      </c>
      <c r="BC64" s="37" t="str">
        <f t="shared" si="11"/>
        <v>INR  Five Thousand  &amp;Seventy Eight  and Paise Fifteen Only</v>
      </c>
      <c r="IA64" s="38">
        <v>51</v>
      </c>
      <c r="IB64" s="77" t="s">
        <v>296</v>
      </c>
      <c r="IC64" s="38" t="s">
        <v>109</v>
      </c>
      <c r="ID64" s="38">
        <v>11</v>
      </c>
      <c r="IE64" s="39" t="s">
        <v>243</v>
      </c>
      <c r="IF64" s="39" t="s">
        <v>44</v>
      </c>
      <c r="IG64" s="39" t="s">
        <v>63</v>
      </c>
      <c r="IH64" s="39">
        <v>10</v>
      </c>
      <c r="II64" s="39" t="s">
        <v>39</v>
      </c>
    </row>
    <row r="65" spans="1:243" s="38" customFormat="1" ht="44.25" customHeight="1">
      <c r="A65" s="116">
        <v>52</v>
      </c>
      <c r="B65" s="101" t="s">
        <v>182</v>
      </c>
      <c r="C65" s="24" t="s">
        <v>110</v>
      </c>
      <c r="D65" s="78">
        <v>5</v>
      </c>
      <c r="E65" s="111" t="s">
        <v>243</v>
      </c>
      <c r="F65" s="78">
        <v>865.7</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4328.5</v>
      </c>
      <c r="BB65" s="48">
        <f t="shared" si="10"/>
        <v>4328.5</v>
      </c>
      <c r="BC65" s="37" t="str">
        <f t="shared" si="11"/>
        <v>INR  Four Thousand Three Hundred &amp; Twenty Eight  and Paise Fifty Only</v>
      </c>
      <c r="IA65" s="38">
        <v>52</v>
      </c>
      <c r="IB65" s="77" t="s">
        <v>297</v>
      </c>
      <c r="IC65" s="38" t="s">
        <v>110</v>
      </c>
      <c r="ID65" s="38">
        <v>5</v>
      </c>
      <c r="IE65" s="39" t="s">
        <v>243</v>
      </c>
      <c r="IF65" s="39" t="s">
        <v>44</v>
      </c>
      <c r="IG65" s="39" t="s">
        <v>63</v>
      </c>
      <c r="IH65" s="39">
        <v>10</v>
      </c>
      <c r="II65" s="39" t="s">
        <v>39</v>
      </c>
    </row>
    <row r="66" spans="1:243" s="38" customFormat="1" ht="57" customHeight="1">
      <c r="A66" s="116">
        <v>53</v>
      </c>
      <c r="B66" s="101" t="s">
        <v>183</v>
      </c>
      <c r="C66" s="24" t="s">
        <v>111</v>
      </c>
      <c r="D66" s="78">
        <v>5</v>
      </c>
      <c r="E66" s="111" t="s">
        <v>243</v>
      </c>
      <c r="F66" s="78">
        <v>722.55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3612.75</v>
      </c>
      <c r="BB66" s="48">
        <f t="shared" si="10"/>
        <v>3612.75</v>
      </c>
      <c r="BC66" s="37" t="str">
        <f t="shared" si="11"/>
        <v>INR  Three Thousand Six Hundred &amp; Twelve  and Paise Seventy Five Only</v>
      </c>
      <c r="IA66" s="38">
        <v>53</v>
      </c>
      <c r="IB66" s="77" t="s">
        <v>298</v>
      </c>
      <c r="IC66" s="38" t="s">
        <v>111</v>
      </c>
      <c r="ID66" s="38">
        <v>5</v>
      </c>
      <c r="IE66" s="39" t="s">
        <v>243</v>
      </c>
      <c r="IF66" s="39" t="s">
        <v>44</v>
      </c>
      <c r="IG66" s="39" t="s">
        <v>63</v>
      </c>
      <c r="IH66" s="39">
        <v>10</v>
      </c>
      <c r="II66" s="39" t="s">
        <v>39</v>
      </c>
    </row>
    <row r="67" spans="1:243" s="38" customFormat="1" ht="100.5" customHeight="1">
      <c r="A67" s="112">
        <v>54</v>
      </c>
      <c r="B67" s="102" t="s">
        <v>184</v>
      </c>
      <c r="C67" s="24" t="s">
        <v>112</v>
      </c>
      <c r="D67" s="78">
        <v>6</v>
      </c>
      <c r="E67" s="124" t="s">
        <v>243</v>
      </c>
      <c r="F67" s="78">
        <v>5421.5</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32529</v>
      </c>
      <c r="BB67" s="48">
        <f t="shared" si="10"/>
        <v>32529</v>
      </c>
      <c r="BC67" s="37" t="str">
        <f t="shared" si="11"/>
        <v>INR  Thirty Two Thousand Five Hundred &amp; Twenty Nine  Only</v>
      </c>
      <c r="IA67" s="38">
        <v>54</v>
      </c>
      <c r="IB67" s="77" t="s">
        <v>299</v>
      </c>
      <c r="IC67" s="38" t="s">
        <v>112</v>
      </c>
      <c r="ID67" s="38">
        <v>6</v>
      </c>
      <c r="IE67" s="39" t="s">
        <v>243</v>
      </c>
      <c r="IF67" s="39" t="s">
        <v>44</v>
      </c>
      <c r="IG67" s="39" t="s">
        <v>63</v>
      </c>
      <c r="IH67" s="39">
        <v>10</v>
      </c>
      <c r="II67" s="39" t="s">
        <v>39</v>
      </c>
    </row>
    <row r="68" spans="1:243" s="38" customFormat="1" ht="78.75" customHeight="1">
      <c r="A68" s="112">
        <v>55</v>
      </c>
      <c r="B68" s="102" t="s">
        <v>185</v>
      </c>
      <c r="C68" s="24" t="s">
        <v>113</v>
      </c>
      <c r="D68" s="78">
        <v>4</v>
      </c>
      <c r="E68" s="111" t="s">
        <v>39</v>
      </c>
      <c r="F68" s="78">
        <v>5260.95</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21043.8</v>
      </c>
      <c r="BB68" s="48">
        <f t="shared" si="10"/>
        <v>21043.8</v>
      </c>
      <c r="BC68" s="37" t="str">
        <f t="shared" si="11"/>
        <v>INR  Twenty One Thousand  &amp;Forty Three  and Paise Eighty Only</v>
      </c>
      <c r="IA68" s="38">
        <v>55</v>
      </c>
      <c r="IB68" s="77" t="s">
        <v>300</v>
      </c>
      <c r="IC68" s="38" t="s">
        <v>113</v>
      </c>
      <c r="ID68" s="38">
        <v>4</v>
      </c>
      <c r="IE68" s="39" t="s">
        <v>39</v>
      </c>
      <c r="IF68" s="39" t="s">
        <v>44</v>
      </c>
      <c r="IG68" s="39" t="s">
        <v>63</v>
      </c>
      <c r="IH68" s="39">
        <v>10</v>
      </c>
      <c r="II68" s="39" t="s">
        <v>39</v>
      </c>
    </row>
    <row r="69" spans="1:243" s="38" customFormat="1" ht="75" customHeight="1">
      <c r="A69" s="112">
        <v>56</v>
      </c>
      <c r="B69" s="102" t="s">
        <v>186</v>
      </c>
      <c r="C69" s="24" t="s">
        <v>114</v>
      </c>
      <c r="D69" s="78">
        <v>6</v>
      </c>
      <c r="E69" s="111" t="s">
        <v>39</v>
      </c>
      <c r="F69" s="78">
        <v>2751.3</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16507.8</v>
      </c>
      <c r="BB69" s="48">
        <f t="shared" si="10"/>
        <v>16507.8</v>
      </c>
      <c r="BC69" s="37" t="str">
        <f t="shared" si="11"/>
        <v>INR  Sixteen Thousand Five Hundred &amp; Seven  and Paise Eighty Only</v>
      </c>
      <c r="IA69" s="38">
        <v>56</v>
      </c>
      <c r="IB69" s="77" t="s">
        <v>301</v>
      </c>
      <c r="IC69" s="38" t="s">
        <v>114</v>
      </c>
      <c r="ID69" s="38">
        <v>6</v>
      </c>
      <c r="IE69" s="39" t="s">
        <v>39</v>
      </c>
      <c r="IF69" s="39" t="s">
        <v>44</v>
      </c>
      <c r="IG69" s="39" t="s">
        <v>63</v>
      </c>
      <c r="IH69" s="39">
        <v>10</v>
      </c>
      <c r="II69" s="39" t="s">
        <v>39</v>
      </c>
    </row>
    <row r="70" spans="1:243" s="38" customFormat="1" ht="57" customHeight="1">
      <c r="A70" s="115">
        <v>57</v>
      </c>
      <c r="B70" s="101" t="s">
        <v>187</v>
      </c>
      <c r="C70" s="24" t="s">
        <v>115</v>
      </c>
      <c r="D70" s="78">
        <v>6</v>
      </c>
      <c r="E70" s="111" t="s">
        <v>39</v>
      </c>
      <c r="F70" s="78">
        <v>1120.25</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6721.5</v>
      </c>
      <c r="BB70" s="48">
        <f t="shared" si="10"/>
        <v>6721.5</v>
      </c>
      <c r="BC70" s="37" t="str">
        <f t="shared" si="11"/>
        <v>INR  Six Thousand Seven Hundred &amp; Twenty One  and Paise Fifty Only</v>
      </c>
      <c r="IA70" s="38">
        <v>57</v>
      </c>
      <c r="IB70" s="77" t="s">
        <v>302</v>
      </c>
      <c r="IC70" s="38" t="s">
        <v>115</v>
      </c>
      <c r="ID70" s="38">
        <v>6</v>
      </c>
      <c r="IE70" s="39" t="s">
        <v>39</v>
      </c>
      <c r="IF70" s="39" t="s">
        <v>44</v>
      </c>
      <c r="IG70" s="39" t="s">
        <v>63</v>
      </c>
      <c r="IH70" s="39">
        <v>10</v>
      </c>
      <c r="II70" s="39" t="s">
        <v>39</v>
      </c>
    </row>
    <row r="71" spans="1:243" s="38" customFormat="1" ht="101.25" customHeight="1">
      <c r="A71" s="112">
        <v>58</v>
      </c>
      <c r="B71" s="103" t="s">
        <v>188</v>
      </c>
      <c r="C71" s="24" t="s">
        <v>116</v>
      </c>
      <c r="D71" s="78">
        <v>2</v>
      </c>
      <c r="E71" s="118" t="s">
        <v>39</v>
      </c>
      <c r="F71" s="78">
        <v>9360.6</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18721.2</v>
      </c>
      <c r="BB71" s="48">
        <f t="shared" si="10"/>
        <v>18721.2</v>
      </c>
      <c r="BC71" s="37" t="str">
        <f t="shared" si="11"/>
        <v>INR  Eighteen Thousand Seven Hundred &amp; Twenty One  and Paise Twenty Only</v>
      </c>
      <c r="IA71" s="38">
        <v>58</v>
      </c>
      <c r="IB71" s="77" t="s">
        <v>303</v>
      </c>
      <c r="IC71" s="38" t="s">
        <v>116</v>
      </c>
      <c r="ID71" s="38">
        <v>2</v>
      </c>
      <c r="IE71" s="39" t="s">
        <v>39</v>
      </c>
      <c r="IF71" s="39" t="s">
        <v>44</v>
      </c>
      <c r="IG71" s="39" t="s">
        <v>63</v>
      </c>
      <c r="IH71" s="39">
        <v>10</v>
      </c>
      <c r="II71" s="39" t="s">
        <v>39</v>
      </c>
    </row>
    <row r="72" spans="1:243" s="38" customFormat="1" ht="94.5" customHeight="1">
      <c r="A72" s="112">
        <v>59</v>
      </c>
      <c r="B72" s="103" t="s">
        <v>189</v>
      </c>
      <c r="C72" s="24" t="s">
        <v>117</v>
      </c>
      <c r="D72" s="78">
        <v>2</v>
      </c>
      <c r="E72" s="111" t="s">
        <v>39</v>
      </c>
      <c r="F72" s="78">
        <v>14020.75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28041.5</v>
      </c>
      <c r="BB72" s="48">
        <f t="shared" si="10"/>
        <v>28041.5</v>
      </c>
      <c r="BC72" s="37" t="str">
        <f t="shared" si="11"/>
        <v>INR  Twenty Eight Thousand  &amp;Forty One  and Paise Fifty Only</v>
      </c>
      <c r="IA72" s="38">
        <v>59</v>
      </c>
      <c r="IB72" s="77" t="s">
        <v>304</v>
      </c>
      <c r="IC72" s="38" t="s">
        <v>117</v>
      </c>
      <c r="ID72" s="38">
        <v>2</v>
      </c>
      <c r="IE72" s="39" t="s">
        <v>39</v>
      </c>
      <c r="IF72" s="39" t="s">
        <v>44</v>
      </c>
      <c r="IG72" s="39" t="s">
        <v>63</v>
      </c>
      <c r="IH72" s="39">
        <v>10</v>
      </c>
      <c r="II72" s="39" t="s">
        <v>39</v>
      </c>
    </row>
    <row r="73" spans="1:243" s="38" customFormat="1" ht="99.75" customHeight="1">
      <c r="A73" s="112">
        <v>60</v>
      </c>
      <c r="B73" s="102" t="s">
        <v>190</v>
      </c>
      <c r="C73" s="24" t="s">
        <v>118</v>
      </c>
      <c r="D73" s="78">
        <v>3</v>
      </c>
      <c r="E73" s="111" t="s">
        <v>39</v>
      </c>
      <c r="F73" s="78">
        <v>623.5</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aca="true" t="shared" si="12" ref="BA73:BA90">total_amount_ba($B$2,$D$2,D73,F73,J73,K73,M73)</f>
        <v>1870.5</v>
      </c>
      <c r="BB73" s="48">
        <f aca="true" t="shared" si="13" ref="BB73:BB90">BA73+SUM(N73:AZ73)</f>
        <v>1870.5</v>
      </c>
      <c r="BC73" s="37" t="str">
        <f aca="true" t="shared" si="14" ref="BC73:BC90">SpellNumber(L73,BB73)</f>
        <v>INR  One Thousand Eight Hundred &amp; Seventy  and Paise Fifty Only</v>
      </c>
      <c r="IA73" s="38">
        <v>60</v>
      </c>
      <c r="IB73" s="77" t="s">
        <v>305</v>
      </c>
      <c r="IC73" s="38" t="s">
        <v>118</v>
      </c>
      <c r="ID73" s="38">
        <v>3</v>
      </c>
      <c r="IE73" s="39" t="s">
        <v>39</v>
      </c>
      <c r="IF73" s="39" t="s">
        <v>44</v>
      </c>
      <c r="IG73" s="39" t="s">
        <v>63</v>
      </c>
      <c r="IH73" s="39">
        <v>10</v>
      </c>
      <c r="II73" s="39" t="s">
        <v>39</v>
      </c>
    </row>
    <row r="74" spans="1:243" s="38" customFormat="1" ht="57" customHeight="1">
      <c r="A74" s="115">
        <v>61</v>
      </c>
      <c r="B74" s="101" t="s">
        <v>191</v>
      </c>
      <c r="C74" s="24" t="s">
        <v>119</v>
      </c>
      <c r="D74" s="78">
        <v>6</v>
      </c>
      <c r="E74" s="111" t="s">
        <v>241</v>
      </c>
      <c r="F74" s="78">
        <v>932.1</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12"/>
        <v>5592.6</v>
      </c>
      <c r="BB74" s="48">
        <f t="shared" si="13"/>
        <v>5592.6</v>
      </c>
      <c r="BC74" s="37" t="str">
        <f t="shared" si="14"/>
        <v>INR  Five Thousand Five Hundred &amp; Ninety Two  and Paise Sixty Only</v>
      </c>
      <c r="IA74" s="38">
        <v>61</v>
      </c>
      <c r="IB74" s="77" t="s">
        <v>306</v>
      </c>
      <c r="IC74" s="38" t="s">
        <v>119</v>
      </c>
      <c r="ID74" s="38">
        <v>6</v>
      </c>
      <c r="IE74" s="39" t="s">
        <v>241</v>
      </c>
      <c r="IF74" s="39" t="s">
        <v>44</v>
      </c>
      <c r="IG74" s="39" t="s">
        <v>63</v>
      </c>
      <c r="IH74" s="39">
        <v>10</v>
      </c>
      <c r="II74" s="39" t="s">
        <v>39</v>
      </c>
    </row>
    <row r="75" spans="1:243" s="38" customFormat="1" ht="36.75" customHeight="1">
      <c r="A75" s="116">
        <v>62</v>
      </c>
      <c r="B75" s="104" t="s">
        <v>192</v>
      </c>
      <c r="C75" s="24" t="s">
        <v>120</v>
      </c>
      <c r="D75" s="78">
        <v>16</v>
      </c>
      <c r="E75" s="111" t="s">
        <v>39</v>
      </c>
      <c r="F75" s="78">
        <v>418.95</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6703.2</v>
      </c>
      <c r="BB75" s="48">
        <f t="shared" si="13"/>
        <v>6703.2</v>
      </c>
      <c r="BC75" s="37" t="str">
        <f t="shared" si="14"/>
        <v>INR  Six Thousand Seven Hundred &amp; Three  and Paise Twenty Only</v>
      </c>
      <c r="IA75" s="38">
        <v>62</v>
      </c>
      <c r="IB75" s="77" t="s">
        <v>307</v>
      </c>
      <c r="IC75" s="38" t="s">
        <v>120</v>
      </c>
      <c r="ID75" s="38">
        <v>16</v>
      </c>
      <c r="IE75" s="39" t="s">
        <v>39</v>
      </c>
      <c r="IF75" s="39" t="s">
        <v>44</v>
      </c>
      <c r="IG75" s="39" t="s">
        <v>63</v>
      </c>
      <c r="IH75" s="39">
        <v>10</v>
      </c>
      <c r="II75" s="39" t="s">
        <v>39</v>
      </c>
    </row>
    <row r="76" spans="1:243" s="38" customFormat="1" ht="38.25" customHeight="1">
      <c r="A76" s="116">
        <v>63</v>
      </c>
      <c r="B76" s="104" t="s">
        <v>193</v>
      </c>
      <c r="C76" s="24" t="s">
        <v>121</v>
      </c>
      <c r="D76" s="78">
        <v>15</v>
      </c>
      <c r="E76" s="111" t="s">
        <v>39</v>
      </c>
      <c r="F76" s="78">
        <v>606.25</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2"/>
        <v>9093.75</v>
      </c>
      <c r="BB76" s="48">
        <f t="shared" si="13"/>
        <v>9093.75</v>
      </c>
      <c r="BC76" s="37" t="str">
        <f t="shared" si="14"/>
        <v>INR  Nine Thousand  &amp;Ninety Three  and Paise Seventy Five Only</v>
      </c>
      <c r="IA76" s="38">
        <v>63</v>
      </c>
      <c r="IB76" s="77" t="s">
        <v>308</v>
      </c>
      <c r="IC76" s="38" t="s">
        <v>121</v>
      </c>
      <c r="ID76" s="38">
        <v>15</v>
      </c>
      <c r="IE76" s="39" t="s">
        <v>39</v>
      </c>
      <c r="IF76" s="39" t="s">
        <v>44</v>
      </c>
      <c r="IG76" s="39" t="s">
        <v>63</v>
      </c>
      <c r="IH76" s="39">
        <v>10</v>
      </c>
      <c r="II76" s="39" t="s">
        <v>39</v>
      </c>
    </row>
    <row r="77" spans="1:243" s="38" customFormat="1" ht="35.25" customHeight="1">
      <c r="A77" s="112">
        <v>64</v>
      </c>
      <c r="B77" s="103" t="s">
        <v>194</v>
      </c>
      <c r="C77" s="24" t="s">
        <v>122</v>
      </c>
      <c r="D77" s="78">
        <v>6</v>
      </c>
      <c r="E77" s="111" t="s">
        <v>39</v>
      </c>
      <c r="F77" s="78">
        <v>111.75</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2"/>
        <v>670.5</v>
      </c>
      <c r="BB77" s="48">
        <f t="shared" si="13"/>
        <v>670.5</v>
      </c>
      <c r="BC77" s="37" t="str">
        <f t="shared" si="14"/>
        <v>INR  Six Hundred &amp; Seventy  and Paise Fifty Only</v>
      </c>
      <c r="IA77" s="38">
        <v>64</v>
      </c>
      <c r="IB77" s="77" t="s">
        <v>309</v>
      </c>
      <c r="IC77" s="38" t="s">
        <v>122</v>
      </c>
      <c r="ID77" s="38">
        <v>6</v>
      </c>
      <c r="IE77" s="39" t="s">
        <v>39</v>
      </c>
      <c r="IF77" s="39" t="s">
        <v>44</v>
      </c>
      <c r="IG77" s="39" t="s">
        <v>63</v>
      </c>
      <c r="IH77" s="39">
        <v>10</v>
      </c>
      <c r="II77" s="39" t="s">
        <v>39</v>
      </c>
    </row>
    <row r="78" spans="1:243" s="38" customFormat="1" ht="59.25" customHeight="1">
      <c r="A78" s="116">
        <v>65</v>
      </c>
      <c r="B78" s="104" t="s">
        <v>195</v>
      </c>
      <c r="C78" s="24" t="s">
        <v>123</v>
      </c>
      <c r="D78" s="78">
        <v>4</v>
      </c>
      <c r="E78" s="111" t="s">
        <v>39</v>
      </c>
      <c r="F78" s="78">
        <v>673.45</v>
      </c>
      <c r="G78" s="51"/>
      <c r="H78" s="52"/>
      <c r="I78" s="40" t="s">
        <v>40</v>
      </c>
      <c r="J78" s="43">
        <f t="shared" si="8"/>
        <v>1</v>
      </c>
      <c r="K78" s="44" t="s">
        <v>41</v>
      </c>
      <c r="L78" s="44" t="s">
        <v>4</v>
      </c>
      <c r="M78" s="74"/>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2"/>
        <v>2693.8</v>
      </c>
      <c r="BB78" s="48">
        <f t="shared" si="13"/>
        <v>2693.8</v>
      </c>
      <c r="BC78" s="37" t="str">
        <f t="shared" si="14"/>
        <v>INR  Two Thousand Six Hundred &amp; Ninety Three  and Paise Eighty Only</v>
      </c>
      <c r="IA78" s="38">
        <v>65</v>
      </c>
      <c r="IB78" s="77" t="s">
        <v>310</v>
      </c>
      <c r="IC78" s="38" t="s">
        <v>123</v>
      </c>
      <c r="ID78" s="38">
        <v>4</v>
      </c>
      <c r="IE78" s="39" t="s">
        <v>39</v>
      </c>
      <c r="IF78" s="39" t="s">
        <v>44</v>
      </c>
      <c r="IG78" s="39" t="s">
        <v>63</v>
      </c>
      <c r="IH78" s="39">
        <v>10</v>
      </c>
      <c r="II78" s="39" t="s">
        <v>39</v>
      </c>
    </row>
    <row r="79" spans="1:243" s="38" customFormat="1" ht="57" customHeight="1">
      <c r="A79" s="116">
        <v>66</v>
      </c>
      <c r="B79" s="104" t="s">
        <v>196</v>
      </c>
      <c r="C79" s="24" t="s">
        <v>124</v>
      </c>
      <c r="D79" s="78">
        <v>22</v>
      </c>
      <c r="E79" s="111" t="s">
        <v>244</v>
      </c>
      <c r="F79" s="78">
        <v>23.7</v>
      </c>
      <c r="G79" s="51"/>
      <c r="H79" s="52"/>
      <c r="I79" s="40" t="s">
        <v>40</v>
      </c>
      <c r="J79" s="43">
        <f t="shared" si="8"/>
        <v>1</v>
      </c>
      <c r="K79" s="44" t="s">
        <v>41</v>
      </c>
      <c r="L79" s="44" t="s">
        <v>4</v>
      </c>
      <c r="M79" s="74"/>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2"/>
        <v>521.4</v>
      </c>
      <c r="BB79" s="48">
        <f t="shared" si="13"/>
        <v>521.4</v>
      </c>
      <c r="BC79" s="37" t="str">
        <f t="shared" si="14"/>
        <v>INR  Five Hundred &amp; Twenty One  and Paise Forty Only</v>
      </c>
      <c r="IA79" s="38">
        <v>66</v>
      </c>
      <c r="IB79" s="77" t="s">
        <v>311</v>
      </c>
      <c r="IC79" s="38" t="s">
        <v>124</v>
      </c>
      <c r="ID79" s="38">
        <v>22</v>
      </c>
      <c r="IE79" s="39" t="s">
        <v>244</v>
      </c>
      <c r="IF79" s="39" t="s">
        <v>44</v>
      </c>
      <c r="IG79" s="39" t="s">
        <v>63</v>
      </c>
      <c r="IH79" s="39">
        <v>10</v>
      </c>
      <c r="II79" s="39" t="s">
        <v>39</v>
      </c>
    </row>
    <row r="80" spans="1:243" s="38" customFormat="1" ht="94.5" customHeight="1">
      <c r="A80" s="116">
        <v>67</v>
      </c>
      <c r="B80" s="104" t="s">
        <v>197</v>
      </c>
      <c r="C80" s="24" t="s">
        <v>125</v>
      </c>
      <c r="D80" s="78">
        <v>4</v>
      </c>
      <c r="E80" s="111" t="s">
        <v>241</v>
      </c>
      <c r="F80" s="78">
        <v>3216.9</v>
      </c>
      <c r="G80" s="51"/>
      <c r="H80" s="52"/>
      <c r="I80" s="40" t="s">
        <v>40</v>
      </c>
      <c r="J80" s="43">
        <f t="shared" si="8"/>
        <v>1</v>
      </c>
      <c r="K80" s="44" t="s">
        <v>41</v>
      </c>
      <c r="L80" s="44" t="s">
        <v>4</v>
      </c>
      <c r="M80" s="74"/>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2"/>
        <v>12867.6</v>
      </c>
      <c r="BB80" s="48">
        <f t="shared" si="13"/>
        <v>12867.6</v>
      </c>
      <c r="BC80" s="37" t="str">
        <f t="shared" si="14"/>
        <v>INR  Twelve Thousand Eight Hundred &amp; Sixty Seven  and Paise Sixty Only</v>
      </c>
      <c r="IA80" s="38">
        <v>67</v>
      </c>
      <c r="IB80" s="77" t="s">
        <v>312</v>
      </c>
      <c r="IC80" s="38" t="s">
        <v>125</v>
      </c>
      <c r="ID80" s="38">
        <v>4</v>
      </c>
      <c r="IE80" s="39" t="s">
        <v>241</v>
      </c>
      <c r="IF80" s="39" t="s">
        <v>44</v>
      </c>
      <c r="IG80" s="39" t="s">
        <v>63</v>
      </c>
      <c r="IH80" s="39">
        <v>10</v>
      </c>
      <c r="II80" s="39" t="s">
        <v>39</v>
      </c>
    </row>
    <row r="81" spans="1:243" s="38" customFormat="1" ht="86.25" customHeight="1">
      <c r="A81" s="112">
        <v>68</v>
      </c>
      <c r="B81" s="103" t="s">
        <v>198</v>
      </c>
      <c r="C81" s="24" t="s">
        <v>126</v>
      </c>
      <c r="D81" s="78">
        <v>80</v>
      </c>
      <c r="E81" s="111" t="s">
        <v>241</v>
      </c>
      <c r="F81" s="78">
        <v>926.9</v>
      </c>
      <c r="G81" s="51"/>
      <c r="H81" s="52"/>
      <c r="I81" s="40" t="s">
        <v>40</v>
      </c>
      <c r="J81" s="43">
        <f t="shared" si="8"/>
        <v>1</v>
      </c>
      <c r="K81" s="44" t="s">
        <v>41</v>
      </c>
      <c r="L81" s="44" t="s">
        <v>4</v>
      </c>
      <c r="M81" s="74"/>
      <c r="N81" s="41"/>
      <c r="O81" s="41"/>
      <c r="P81" s="46"/>
      <c r="Q81" s="41"/>
      <c r="R81" s="41"/>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12"/>
        <v>74152</v>
      </c>
      <c r="BB81" s="48">
        <f t="shared" si="13"/>
        <v>74152</v>
      </c>
      <c r="BC81" s="37" t="str">
        <f t="shared" si="14"/>
        <v>INR  Seventy Four Thousand One Hundred &amp; Fifty Two  Only</v>
      </c>
      <c r="IA81" s="38">
        <v>68</v>
      </c>
      <c r="IB81" s="77" t="s">
        <v>313</v>
      </c>
      <c r="IC81" s="38" t="s">
        <v>126</v>
      </c>
      <c r="ID81" s="38">
        <v>80</v>
      </c>
      <c r="IE81" s="39" t="s">
        <v>241</v>
      </c>
      <c r="IF81" s="39" t="s">
        <v>44</v>
      </c>
      <c r="IG81" s="39" t="s">
        <v>63</v>
      </c>
      <c r="IH81" s="39">
        <v>10</v>
      </c>
      <c r="II81" s="39" t="s">
        <v>39</v>
      </c>
    </row>
    <row r="82" spans="1:243" s="38" customFormat="1" ht="66" customHeight="1">
      <c r="A82" s="116">
        <v>69</v>
      </c>
      <c r="B82" s="104" t="s">
        <v>199</v>
      </c>
      <c r="C82" s="24" t="s">
        <v>127</v>
      </c>
      <c r="D82" s="78">
        <v>156</v>
      </c>
      <c r="E82" s="111" t="s">
        <v>245</v>
      </c>
      <c r="F82" s="78">
        <v>131</v>
      </c>
      <c r="G82" s="51"/>
      <c r="H82" s="52"/>
      <c r="I82" s="40" t="s">
        <v>40</v>
      </c>
      <c r="J82" s="43">
        <f t="shared" si="8"/>
        <v>1</v>
      </c>
      <c r="K82" s="44" t="s">
        <v>41</v>
      </c>
      <c r="L82" s="44" t="s">
        <v>4</v>
      </c>
      <c r="M82" s="74"/>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2"/>
        <v>20436</v>
      </c>
      <c r="BB82" s="48">
        <f t="shared" si="13"/>
        <v>20436</v>
      </c>
      <c r="BC82" s="37" t="str">
        <f t="shared" si="14"/>
        <v>INR  Twenty Thousand Four Hundred &amp; Thirty Six  Only</v>
      </c>
      <c r="IA82" s="38">
        <v>69</v>
      </c>
      <c r="IB82" s="77" t="s">
        <v>314</v>
      </c>
      <c r="IC82" s="38" t="s">
        <v>127</v>
      </c>
      <c r="ID82" s="38">
        <v>156</v>
      </c>
      <c r="IE82" s="39" t="s">
        <v>245</v>
      </c>
      <c r="IF82" s="39" t="s">
        <v>44</v>
      </c>
      <c r="IG82" s="39" t="s">
        <v>63</v>
      </c>
      <c r="IH82" s="39">
        <v>10</v>
      </c>
      <c r="II82" s="39" t="s">
        <v>39</v>
      </c>
    </row>
    <row r="83" spans="1:243" s="38" customFormat="1" ht="57" customHeight="1">
      <c r="A83" s="116">
        <v>70</v>
      </c>
      <c r="B83" s="104" t="s">
        <v>200</v>
      </c>
      <c r="C83" s="24" t="s">
        <v>128</v>
      </c>
      <c r="D83" s="78">
        <v>30</v>
      </c>
      <c r="E83" s="111" t="s">
        <v>241</v>
      </c>
      <c r="F83" s="78">
        <v>177.15</v>
      </c>
      <c r="G83" s="51"/>
      <c r="H83" s="52"/>
      <c r="I83" s="40" t="s">
        <v>40</v>
      </c>
      <c r="J83" s="43">
        <f t="shared" si="8"/>
        <v>1</v>
      </c>
      <c r="K83" s="44" t="s">
        <v>41</v>
      </c>
      <c r="L83" s="44" t="s">
        <v>4</v>
      </c>
      <c r="M83" s="74"/>
      <c r="N83" s="41"/>
      <c r="O83" s="41"/>
      <c r="P83" s="46"/>
      <c r="Q83" s="41"/>
      <c r="R83" s="41"/>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12"/>
        <v>5314.5</v>
      </c>
      <c r="BB83" s="48">
        <f t="shared" si="13"/>
        <v>5314.5</v>
      </c>
      <c r="BC83" s="37" t="str">
        <f t="shared" si="14"/>
        <v>INR  Five Thousand Three Hundred &amp; Fourteen  and Paise Fifty Only</v>
      </c>
      <c r="IA83" s="38">
        <v>70</v>
      </c>
      <c r="IB83" s="77" t="s">
        <v>315</v>
      </c>
      <c r="IC83" s="38" t="s">
        <v>128</v>
      </c>
      <c r="ID83" s="38">
        <v>30</v>
      </c>
      <c r="IE83" s="39" t="s">
        <v>241</v>
      </c>
      <c r="IF83" s="39" t="s">
        <v>44</v>
      </c>
      <c r="IG83" s="39" t="s">
        <v>63</v>
      </c>
      <c r="IH83" s="39">
        <v>10</v>
      </c>
      <c r="II83" s="39" t="s">
        <v>39</v>
      </c>
    </row>
    <row r="84" spans="1:243" s="38" customFormat="1" ht="173.25" customHeight="1">
      <c r="A84" s="116">
        <v>71</v>
      </c>
      <c r="B84" s="104" t="s">
        <v>201</v>
      </c>
      <c r="C84" s="24" t="s">
        <v>220</v>
      </c>
      <c r="D84" s="78">
        <v>39</v>
      </c>
      <c r="E84" s="111" t="s">
        <v>245</v>
      </c>
      <c r="F84" s="78">
        <v>423.95</v>
      </c>
      <c r="G84" s="51"/>
      <c r="H84" s="52"/>
      <c r="I84" s="40" t="s">
        <v>40</v>
      </c>
      <c r="J84" s="43">
        <f>IF(I84="Less(-)",-1,1)</f>
        <v>1</v>
      </c>
      <c r="K84" s="44" t="s">
        <v>41</v>
      </c>
      <c r="L84" s="44" t="s">
        <v>4</v>
      </c>
      <c r="M84" s="74"/>
      <c r="N84" s="41"/>
      <c r="O84" s="41"/>
      <c r="P84" s="46"/>
      <c r="Q84" s="41"/>
      <c r="R84" s="41"/>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total_amount_ba($B$2,$D$2,D84,F84,J84,K84,M84)</f>
        <v>16534.05</v>
      </c>
      <c r="BB84" s="48">
        <f>BA84+SUM(N84:AZ84)</f>
        <v>16534.05</v>
      </c>
      <c r="BC84" s="37" t="str">
        <f>SpellNumber(L84,BB84)</f>
        <v>INR  Sixteen Thousand Five Hundred &amp; Thirty Four  and Paise Five Only</v>
      </c>
      <c r="IA84" s="38">
        <v>71</v>
      </c>
      <c r="IB84" s="77" t="s">
        <v>316</v>
      </c>
      <c r="IC84" s="38" t="s">
        <v>220</v>
      </c>
      <c r="ID84" s="38">
        <v>39</v>
      </c>
      <c r="IE84" s="39" t="s">
        <v>245</v>
      </c>
      <c r="IF84" s="39" t="s">
        <v>44</v>
      </c>
      <c r="IG84" s="39" t="s">
        <v>63</v>
      </c>
      <c r="IH84" s="39">
        <v>10</v>
      </c>
      <c r="II84" s="39" t="s">
        <v>39</v>
      </c>
    </row>
    <row r="85" spans="1:243" s="38" customFormat="1" ht="57" customHeight="1">
      <c r="A85" s="116">
        <v>72</v>
      </c>
      <c r="B85" s="104" t="s">
        <v>202</v>
      </c>
      <c r="C85" s="24" t="s">
        <v>221</v>
      </c>
      <c r="D85" s="78">
        <v>12</v>
      </c>
      <c r="E85" s="111" t="s">
        <v>39</v>
      </c>
      <c r="F85" s="78">
        <v>59.65</v>
      </c>
      <c r="G85" s="51"/>
      <c r="H85" s="52"/>
      <c r="I85" s="40" t="s">
        <v>40</v>
      </c>
      <c r="J85" s="43">
        <f>IF(I85="Less(-)",-1,1)</f>
        <v>1</v>
      </c>
      <c r="K85" s="44" t="s">
        <v>41</v>
      </c>
      <c r="L85" s="44" t="s">
        <v>4</v>
      </c>
      <c r="M85" s="74"/>
      <c r="N85" s="41"/>
      <c r="O85" s="41"/>
      <c r="P85" s="46"/>
      <c r="Q85" s="41"/>
      <c r="R85" s="41"/>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total_amount_ba($B$2,$D$2,D85,F85,J85,K85,M85)</f>
        <v>715.8</v>
      </c>
      <c r="BB85" s="48">
        <f>BA85+SUM(N85:AZ85)</f>
        <v>715.8</v>
      </c>
      <c r="BC85" s="37" t="str">
        <f>SpellNumber(L85,BB85)</f>
        <v>INR  Seven Hundred &amp; Fifteen  and Paise Eighty Only</v>
      </c>
      <c r="IA85" s="38">
        <v>72</v>
      </c>
      <c r="IB85" s="77" t="s">
        <v>317</v>
      </c>
      <c r="IC85" s="38" t="s">
        <v>221</v>
      </c>
      <c r="ID85" s="38">
        <v>12</v>
      </c>
      <c r="IE85" s="39" t="s">
        <v>39</v>
      </c>
      <c r="IF85" s="39" t="s">
        <v>44</v>
      </c>
      <c r="IG85" s="39" t="s">
        <v>63</v>
      </c>
      <c r="IH85" s="39">
        <v>10</v>
      </c>
      <c r="II85" s="39" t="s">
        <v>39</v>
      </c>
    </row>
    <row r="86" spans="1:243" s="38" customFormat="1" ht="57" customHeight="1">
      <c r="A86" s="116">
        <v>73</v>
      </c>
      <c r="B86" s="104" t="s">
        <v>203</v>
      </c>
      <c r="C86" s="24" t="s">
        <v>222</v>
      </c>
      <c r="D86" s="78">
        <v>8</v>
      </c>
      <c r="E86" s="111" t="s">
        <v>39</v>
      </c>
      <c r="F86" s="78">
        <v>103.55</v>
      </c>
      <c r="G86" s="51"/>
      <c r="H86" s="52"/>
      <c r="I86" s="40" t="s">
        <v>40</v>
      </c>
      <c r="J86" s="43">
        <f t="shared" si="8"/>
        <v>1</v>
      </c>
      <c r="K86" s="44" t="s">
        <v>41</v>
      </c>
      <c r="L86" s="44" t="s">
        <v>4</v>
      </c>
      <c r="M86" s="74"/>
      <c r="N86" s="41"/>
      <c r="O86" s="41"/>
      <c r="P86" s="46"/>
      <c r="Q86" s="41"/>
      <c r="R86" s="41"/>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 t="shared" si="12"/>
        <v>828.4</v>
      </c>
      <c r="BB86" s="48">
        <f t="shared" si="13"/>
        <v>828.4</v>
      </c>
      <c r="BC86" s="37" t="str">
        <f t="shared" si="14"/>
        <v>INR  Eight Hundred &amp; Twenty Eight  and Paise Forty Only</v>
      </c>
      <c r="IA86" s="38">
        <v>73</v>
      </c>
      <c r="IB86" s="77" t="s">
        <v>318</v>
      </c>
      <c r="IC86" s="38" t="s">
        <v>222</v>
      </c>
      <c r="ID86" s="38">
        <v>8</v>
      </c>
      <c r="IE86" s="39" t="s">
        <v>39</v>
      </c>
      <c r="IF86" s="39" t="s">
        <v>44</v>
      </c>
      <c r="IG86" s="39" t="s">
        <v>63</v>
      </c>
      <c r="IH86" s="39">
        <v>10</v>
      </c>
      <c r="II86" s="39" t="s">
        <v>39</v>
      </c>
    </row>
    <row r="87" spans="1:243" s="38" customFormat="1" ht="57" customHeight="1">
      <c r="A87" s="116">
        <v>74</v>
      </c>
      <c r="B87" s="104" t="s">
        <v>204</v>
      </c>
      <c r="C87" s="24" t="s">
        <v>223</v>
      </c>
      <c r="D87" s="78">
        <v>8</v>
      </c>
      <c r="E87" s="111" t="s">
        <v>39</v>
      </c>
      <c r="F87" s="78">
        <v>231.7</v>
      </c>
      <c r="G87" s="51"/>
      <c r="H87" s="52"/>
      <c r="I87" s="40" t="s">
        <v>40</v>
      </c>
      <c r="J87" s="43">
        <f>IF(I87="Less(-)",-1,1)</f>
        <v>1</v>
      </c>
      <c r="K87" s="44" t="s">
        <v>41</v>
      </c>
      <c r="L87" s="44" t="s">
        <v>4</v>
      </c>
      <c r="M87" s="74"/>
      <c r="N87" s="41"/>
      <c r="O87" s="41"/>
      <c r="P87" s="46"/>
      <c r="Q87" s="41"/>
      <c r="R87" s="41"/>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total_amount_ba($B$2,$D$2,D87,F87,J87,K87,M87)</f>
        <v>1853.6</v>
      </c>
      <c r="BB87" s="48">
        <f>BA87+SUM(N87:AZ87)</f>
        <v>1853.6</v>
      </c>
      <c r="BC87" s="37" t="str">
        <f>SpellNumber(L87,BB87)</f>
        <v>INR  One Thousand Eight Hundred &amp; Fifty Three  and Paise Sixty Only</v>
      </c>
      <c r="IA87" s="38">
        <v>74</v>
      </c>
      <c r="IB87" s="77" t="s">
        <v>319</v>
      </c>
      <c r="IC87" s="38" t="s">
        <v>223</v>
      </c>
      <c r="ID87" s="38">
        <v>8</v>
      </c>
      <c r="IE87" s="39" t="s">
        <v>39</v>
      </c>
      <c r="IF87" s="39" t="s">
        <v>44</v>
      </c>
      <c r="IG87" s="39" t="s">
        <v>63</v>
      </c>
      <c r="IH87" s="39">
        <v>10</v>
      </c>
      <c r="II87" s="39" t="s">
        <v>39</v>
      </c>
    </row>
    <row r="88" spans="1:243" s="38" customFormat="1" ht="57" customHeight="1">
      <c r="A88" s="112">
        <v>75</v>
      </c>
      <c r="B88" s="103" t="s">
        <v>205</v>
      </c>
      <c r="C88" s="24" t="s">
        <v>224</v>
      </c>
      <c r="D88" s="78">
        <v>208</v>
      </c>
      <c r="E88" s="111" t="s">
        <v>245</v>
      </c>
      <c r="F88" s="78">
        <v>101.75</v>
      </c>
      <c r="G88" s="51"/>
      <c r="H88" s="52"/>
      <c r="I88" s="40" t="s">
        <v>40</v>
      </c>
      <c r="J88" s="43">
        <f t="shared" si="8"/>
        <v>1</v>
      </c>
      <c r="K88" s="44" t="s">
        <v>41</v>
      </c>
      <c r="L88" s="44" t="s">
        <v>4</v>
      </c>
      <c r="M88" s="74"/>
      <c r="N88" s="41"/>
      <c r="O88" s="41"/>
      <c r="P88" s="46"/>
      <c r="Q88" s="41"/>
      <c r="R88" s="41"/>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12"/>
        <v>21164</v>
      </c>
      <c r="BB88" s="48">
        <f t="shared" si="13"/>
        <v>21164</v>
      </c>
      <c r="BC88" s="37" t="str">
        <f t="shared" si="14"/>
        <v>INR  Twenty One Thousand One Hundred &amp; Sixty Four  Only</v>
      </c>
      <c r="IA88" s="38">
        <v>75</v>
      </c>
      <c r="IB88" s="77" t="s">
        <v>320</v>
      </c>
      <c r="IC88" s="38" t="s">
        <v>224</v>
      </c>
      <c r="ID88" s="38">
        <v>208</v>
      </c>
      <c r="IE88" s="39" t="s">
        <v>245</v>
      </c>
      <c r="IF88" s="39" t="s">
        <v>44</v>
      </c>
      <c r="IG88" s="39" t="s">
        <v>63</v>
      </c>
      <c r="IH88" s="39">
        <v>10</v>
      </c>
      <c r="II88" s="39" t="s">
        <v>39</v>
      </c>
    </row>
    <row r="89" spans="1:243" s="38" customFormat="1" ht="57" customHeight="1">
      <c r="A89" s="116">
        <v>76</v>
      </c>
      <c r="B89" s="104" t="s">
        <v>206</v>
      </c>
      <c r="C89" s="24" t="s">
        <v>225</v>
      </c>
      <c r="D89" s="78">
        <v>4</v>
      </c>
      <c r="E89" s="111" t="s">
        <v>39</v>
      </c>
      <c r="F89" s="78">
        <v>116.8</v>
      </c>
      <c r="G89" s="51"/>
      <c r="H89" s="52"/>
      <c r="I89" s="40" t="s">
        <v>40</v>
      </c>
      <c r="J89" s="43">
        <f>IF(I89="Less(-)",-1,1)</f>
        <v>1</v>
      </c>
      <c r="K89" s="44" t="s">
        <v>41</v>
      </c>
      <c r="L89" s="44" t="s">
        <v>4</v>
      </c>
      <c r="M89" s="74"/>
      <c r="N89" s="41"/>
      <c r="O89" s="41"/>
      <c r="P89" s="46"/>
      <c r="Q89" s="41"/>
      <c r="R89" s="41"/>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f>total_amount_ba($B$2,$D$2,D89,F89,J89,K89,M89)</f>
        <v>467.2</v>
      </c>
      <c r="BB89" s="48">
        <f>BA89+SUM(N89:AZ89)</f>
        <v>467.2</v>
      </c>
      <c r="BC89" s="37" t="str">
        <f>SpellNumber(L89,BB89)</f>
        <v>INR  Four Hundred &amp; Sixty Seven  and Paise Twenty Only</v>
      </c>
      <c r="IA89" s="38">
        <v>76</v>
      </c>
      <c r="IB89" s="77" t="s">
        <v>321</v>
      </c>
      <c r="IC89" s="38" t="s">
        <v>225</v>
      </c>
      <c r="ID89" s="38">
        <v>4</v>
      </c>
      <c r="IE89" s="39" t="s">
        <v>39</v>
      </c>
      <c r="IF89" s="39" t="s">
        <v>44</v>
      </c>
      <c r="IG89" s="39" t="s">
        <v>63</v>
      </c>
      <c r="IH89" s="39">
        <v>10</v>
      </c>
      <c r="II89" s="39" t="s">
        <v>39</v>
      </c>
    </row>
    <row r="90" spans="1:243" s="38" customFormat="1" ht="57" customHeight="1">
      <c r="A90" s="116">
        <v>77</v>
      </c>
      <c r="B90" s="104" t="s">
        <v>207</v>
      </c>
      <c r="C90" s="24" t="s">
        <v>226</v>
      </c>
      <c r="D90" s="78">
        <v>3</v>
      </c>
      <c r="E90" s="111" t="s">
        <v>39</v>
      </c>
      <c r="F90" s="78">
        <v>257.15</v>
      </c>
      <c r="G90" s="51"/>
      <c r="H90" s="52"/>
      <c r="I90" s="40" t="s">
        <v>40</v>
      </c>
      <c r="J90" s="43">
        <f t="shared" si="8"/>
        <v>1</v>
      </c>
      <c r="K90" s="44" t="s">
        <v>41</v>
      </c>
      <c r="L90" s="44" t="s">
        <v>4</v>
      </c>
      <c r="M90" s="74"/>
      <c r="N90" s="41"/>
      <c r="O90" s="41"/>
      <c r="P90" s="46"/>
      <c r="Q90" s="41"/>
      <c r="R90" s="41"/>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12"/>
        <v>771.45</v>
      </c>
      <c r="BB90" s="48">
        <f t="shared" si="13"/>
        <v>771.45</v>
      </c>
      <c r="BC90" s="37" t="str">
        <f t="shared" si="14"/>
        <v>INR  Seven Hundred &amp; Seventy One  and Paise Forty Five Only</v>
      </c>
      <c r="IA90" s="38">
        <v>77</v>
      </c>
      <c r="IB90" s="77" t="s">
        <v>322</v>
      </c>
      <c r="IC90" s="38" t="s">
        <v>226</v>
      </c>
      <c r="ID90" s="38">
        <v>3</v>
      </c>
      <c r="IE90" s="39" t="s">
        <v>39</v>
      </c>
      <c r="IF90" s="39" t="s">
        <v>44</v>
      </c>
      <c r="IG90" s="39" t="s">
        <v>63</v>
      </c>
      <c r="IH90" s="39">
        <v>10</v>
      </c>
      <c r="II90" s="39" t="s">
        <v>39</v>
      </c>
    </row>
    <row r="91" spans="1:243" s="38" customFormat="1" ht="63" customHeight="1">
      <c r="A91" s="125">
        <v>78</v>
      </c>
      <c r="B91" s="105" t="s">
        <v>208</v>
      </c>
      <c r="C91" s="24" t="s">
        <v>227</v>
      </c>
      <c r="D91" s="78">
        <v>300</v>
      </c>
      <c r="E91" s="126" t="s">
        <v>241</v>
      </c>
      <c r="F91" s="78">
        <v>176.7</v>
      </c>
      <c r="G91" s="51"/>
      <c r="H91" s="52"/>
      <c r="I91" s="40" t="s">
        <v>40</v>
      </c>
      <c r="J91" s="43">
        <f>IF(I91="Less(-)",-1,1)</f>
        <v>1</v>
      </c>
      <c r="K91" s="44" t="s">
        <v>41</v>
      </c>
      <c r="L91" s="44" t="s">
        <v>4</v>
      </c>
      <c r="M91" s="74"/>
      <c r="N91" s="41"/>
      <c r="O91" s="41"/>
      <c r="P91" s="46"/>
      <c r="Q91" s="41"/>
      <c r="R91" s="41"/>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total_amount_ba($B$2,$D$2,D91,F91,J91,K91,M91)</f>
        <v>53010</v>
      </c>
      <c r="BB91" s="48">
        <f>BA91+SUM(N91:AZ91)</f>
        <v>53010</v>
      </c>
      <c r="BC91" s="37" t="str">
        <f>SpellNumber(L91,BB91)</f>
        <v>INR  Fifty Three Thousand  &amp;Ten  Only</v>
      </c>
      <c r="IA91" s="38">
        <v>78</v>
      </c>
      <c r="IB91" s="77" t="s">
        <v>323</v>
      </c>
      <c r="IC91" s="38" t="s">
        <v>227</v>
      </c>
      <c r="ID91" s="38">
        <v>300</v>
      </c>
      <c r="IE91" s="39" t="s">
        <v>241</v>
      </c>
      <c r="IF91" s="39" t="s">
        <v>44</v>
      </c>
      <c r="IG91" s="39" t="s">
        <v>63</v>
      </c>
      <c r="IH91" s="39">
        <v>10</v>
      </c>
      <c r="II91" s="39" t="s">
        <v>39</v>
      </c>
    </row>
    <row r="92" spans="1:243" s="38" customFormat="1" ht="161.25" customHeight="1">
      <c r="A92" s="127">
        <v>79</v>
      </c>
      <c r="B92" s="105" t="s">
        <v>209</v>
      </c>
      <c r="C92" s="24" t="s">
        <v>228</v>
      </c>
      <c r="D92" s="78">
        <v>300</v>
      </c>
      <c r="E92" s="111" t="s">
        <v>241</v>
      </c>
      <c r="F92" s="78">
        <v>884.75</v>
      </c>
      <c r="G92" s="51"/>
      <c r="H92" s="52"/>
      <c r="I92" s="40" t="s">
        <v>40</v>
      </c>
      <c r="J92" s="43">
        <f>IF(I92="Less(-)",-1,1)</f>
        <v>1</v>
      </c>
      <c r="K92" s="44" t="s">
        <v>41</v>
      </c>
      <c r="L92" s="44" t="s">
        <v>4</v>
      </c>
      <c r="M92" s="74"/>
      <c r="N92" s="41"/>
      <c r="O92" s="41"/>
      <c r="P92" s="46"/>
      <c r="Q92" s="41"/>
      <c r="R92" s="41"/>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total_amount_ba($B$2,$D$2,D92,F92,J92,K92,M92)</f>
        <v>265425</v>
      </c>
      <c r="BB92" s="48">
        <f>BA92+SUM(N92:AZ92)</f>
        <v>265425</v>
      </c>
      <c r="BC92" s="37" t="str">
        <f>SpellNumber(L92,BB92)</f>
        <v>INR  Two Lakh Sixty Five Thousand Four Hundred &amp; Twenty Five  Only</v>
      </c>
      <c r="IA92" s="38">
        <v>79</v>
      </c>
      <c r="IB92" s="77" t="s">
        <v>324</v>
      </c>
      <c r="IC92" s="38" t="s">
        <v>228</v>
      </c>
      <c r="ID92" s="38">
        <v>300</v>
      </c>
      <c r="IE92" s="39" t="s">
        <v>241</v>
      </c>
      <c r="IF92" s="39" t="s">
        <v>44</v>
      </c>
      <c r="IG92" s="39" t="s">
        <v>63</v>
      </c>
      <c r="IH92" s="39">
        <v>10</v>
      </c>
      <c r="II92" s="39" t="s">
        <v>39</v>
      </c>
    </row>
    <row r="93" spans="1:243" s="38" customFormat="1" ht="98.25" customHeight="1">
      <c r="A93" s="128">
        <v>80</v>
      </c>
      <c r="B93" s="106" t="s">
        <v>210</v>
      </c>
      <c r="C93" s="24" t="s">
        <v>229</v>
      </c>
      <c r="D93" s="78">
        <v>341</v>
      </c>
      <c r="E93" s="126" t="s">
        <v>246</v>
      </c>
      <c r="F93" s="78">
        <v>364.2</v>
      </c>
      <c r="G93" s="51"/>
      <c r="H93" s="52"/>
      <c r="I93" s="40" t="s">
        <v>40</v>
      </c>
      <c r="J93" s="43">
        <f>IF(I93="Less(-)",-1,1)</f>
        <v>1</v>
      </c>
      <c r="K93" s="44" t="s">
        <v>41</v>
      </c>
      <c r="L93" s="44" t="s">
        <v>4</v>
      </c>
      <c r="M93" s="74"/>
      <c r="N93" s="41"/>
      <c r="O93" s="41"/>
      <c r="P93" s="46"/>
      <c r="Q93" s="41"/>
      <c r="R93" s="41"/>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f>total_amount_ba($B$2,$D$2,D93,F93,J93,K93,M93)</f>
        <v>124192.2</v>
      </c>
      <c r="BB93" s="48">
        <f>BA93+SUM(N93:AZ93)</f>
        <v>124192.2</v>
      </c>
      <c r="BC93" s="37" t="str">
        <f>SpellNumber(L93,BB93)</f>
        <v>INR  One Lakh Twenty Four Thousand One Hundred &amp; Ninety Two  and Paise Twenty Only</v>
      </c>
      <c r="IA93" s="38">
        <v>80</v>
      </c>
      <c r="IB93" s="77" t="s">
        <v>325</v>
      </c>
      <c r="IC93" s="38" t="s">
        <v>229</v>
      </c>
      <c r="ID93" s="38">
        <v>341</v>
      </c>
      <c r="IE93" s="39" t="s">
        <v>246</v>
      </c>
      <c r="IF93" s="39" t="s">
        <v>44</v>
      </c>
      <c r="IG93" s="39" t="s">
        <v>63</v>
      </c>
      <c r="IH93" s="39">
        <v>10</v>
      </c>
      <c r="II93" s="39" t="s">
        <v>39</v>
      </c>
    </row>
    <row r="94" spans="1:243" s="38" customFormat="1" ht="57" customHeight="1">
      <c r="A94" s="128">
        <v>81</v>
      </c>
      <c r="B94" s="105" t="s">
        <v>211</v>
      </c>
      <c r="C94" s="24" t="s">
        <v>230</v>
      </c>
      <c r="D94" s="78">
        <v>346</v>
      </c>
      <c r="E94" s="126" t="s">
        <v>246</v>
      </c>
      <c r="F94" s="78">
        <v>999.15</v>
      </c>
      <c r="G94" s="51"/>
      <c r="H94" s="52"/>
      <c r="I94" s="40" t="s">
        <v>40</v>
      </c>
      <c r="J94" s="43">
        <f>IF(I94="Less(-)",-1,1)</f>
        <v>1</v>
      </c>
      <c r="K94" s="44" t="s">
        <v>41</v>
      </c>
      <c r="L94" s="44" t="s">
        <v>4</v>
      </c>
      <c r="M94" s="74"/>
      <c r="N94" s="41"/>
      <c r="O94" s="41"/>
      <c r="P94" s="46"/>
      <c r="Q94" s="41"/>
      <c r="R94" s="41"/>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total_amount_ba($B$2,$D$2,D94,F94,J94,K94,M94)</f>
        <v>345705.9</v>
      </c>
      <c r="BB94" s="48">
        <f>BA94+SUM(N94:AZ94)</f>
        <v>345705.9</v>
      </c>
      <c r="BC94" s="37" t="str">
        <f>SpellNumber(L94,BB94)</f>
        <v>INR  Three Lakh Forty Five Thousand Seven Hundred &amp; Five  and Paise Ninety Only</v>
      </c>
      <c r="IA94" s="38">
        <v>81</v>
      </c>
      <c r="IB94" s="77" t="s">
        <v>326</v>
      </c>
      <c r="IC94" s="38" t="s">
        <v>230</v>
      </c>
      <c r="ID94" s="38">
        <v>346</v>
      </c>
      <c r="IE94" s="39" t="s">
        <v>246</v>
      </c>
      <c r="IF94" s="39" t="s">
        <v>44</v>
      </c>
      <c r="IG94" s="39" t="s">
        <v>63</v>
      </c>
      <c r="IH94" s="39">
        <v>10</v>
      </c>
      <c r="II94" s="39" t="s">
        <v>39</v>
      </c>
    </row>
    <row r="95" spans="1:243" s="38" customFormat="1" ht="57" customHeight="1">
      <c r="A95" s="128">
        <v>82</v>
      </c>
      <c r="B95" s="105" t="s">
        <v>212</v>
      </c>
      <c r="C95" s="24" t="s">
        <v>231</v>
      </c>
      <c r="D95" s="78">
        <v>25</v>
      </c>
      <c r="E95" s="126" t="s">
        <v>246</v>
      </c>
      <c r="F95" s="78">
        <v>629.3</v>
      </c>
      <c r="G95" s="51"/>
      <c r="H95" s="52"/>
      <c r="I95" s="40" t="s">
        <v>40</v>
      </c>
      <c r="J95" s="43">
        <f>IF(I95="Less(-)",-1,1)</f>
        <v>1</v>
      </c>
      <c r="K95" s="44" t="s">
        <v>41</v>
      </c>
      <c r="L95" s="44" t="s">
        <v>4</v>
      </c>
      <c r="M95" s="74"/>
      <c r="N95" s="41"/>
      <c r="O95" s="41"/>
      <c r="P95" s="46"/>
      <c r="Q95" s="41"/>
      <c r="R95" s="41"/>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total_amount_ba($B$2,$D$2,D95,F95,J95,K95,M95)</f>
        <v>15732.5</v>
      </c>
      <c r="BB95" s="48">
        <f>BA95+SUM(N95:AZ95)</f>
        <v>15732.5</v>
      </c>
      <c r="BC95" s="37" t="str">
        <f>SpellNumber(L95,BB95)</f>
        <v>INR  Fifteen Thousand Seven Hundred &amp; Thirty Two  and Paise Fifty Only</v>
      </c>
      <c r="IA95" s="38">
        <v>82</v>
      </c>
      <c r="IB95" s="77" t="s">
        <v>327</v>
      </c>
      <c r="IC95" s="38" t="s">
        <v>231</v>
      </c>
      <c r="ID95" s="38">
        <v>25</v>
      </c>
      <c r="IE95" s="39" t="s">
        <v>246</v>
      </c>
      <c r="IF95" s="39" t="s">
        <v>44</v>
      </c>
      <c r="IG95" s="39" t="s">
        <v>63</v>
      </c>
      <c r="IH95" s="39">
        <v>10</v>
      </c>
      <c r="II95" s="39" t="s">
        <v>39</v>
      </c>
    </row>
    <row r="96" spans="1:243" s="38" customFormat="1" ht="57" customHeight="1">
      <c r="A96" s="128">
        <v>83</v>
      </c>
      <c r="B96" s="106" t="s">
        <v>213</v>
      </c>
      <c r="C96" s="24" t="s">
        <v>232</v>
      </c>
      <c r="D96" s="78">
        <v>351</v>
      </c>
      <c r="E96" s="126" t="s">
        <v>246</v>
      </c>
      <c r="F96" s="78">
        <v>500.2</v>
      </c>
      <c r="G96" s="51"/>
      <c r="H96" s="52"/>
      <c r="I96" s="40" t="s">
        <v>40</v>
      </c>
      <c r="J96" s="43">
        <f aca="true" t="shared" si="15" ref="J96:J101">IF(I96="Less(-)",-1,1)</f>
        <v>1</v>
      </c>
      <c r="K96" s="44" t="s">
        <v>41</v>
      </c>
      <c r="L96" s="44" t="s">
        <v>4</v>
      </c>
      <c r="M96" s="74"/>
      <c r="N96" s="41"/>
      <c r="O96" s="41"/>
      <c r="P96" s="46"/>
      <c r="Q96" s="41"/>
      <c r="R96" s="41"/>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 aca="true" t="shared" si="16" ref="BA96:BA101">total_amount_ba($B$2,$D$2,D96,F96,J96,K96,M96)</f>
        <v>175570.2</v>
      </c>
      <c r="BB96" s="48">
        <f aca="true" t="shared" si="17" ref="BB96:BB101">BA96+SUM(N96:AZ96)</f>
        <v>175570.2</v>
      </c>
      <c r="BC96" s="37" t="str">
        <f aca="true" t="shared" si="18" ref="BC96:BC101">SpellNumber(L96,BB96)</f>
        <v>INR  One Lakh Seventy Five Thousand Five Hundred &amp; Seventy  and Paise Twenty Only</v>
      </c>
      <c r="IA96" s="38">
        <v>83</v>
      </c>
      <c r="IB96" s="77" t="s">
        <v>328</v>
      </c>
      <c r="IC96" s="38" t="s">
        <v>232</v>
      </c>
      <c r="ID96" s="38">
        <v>351</v>
      </c>
      <c r="IE96" s="39" t="s">
        <v>246</v>
      </c>
      <c r="IF96" s="39" t="s">
        <v>44</v>
      </c>
      <c r="IG96" s="39" t="s">
        <v>63</v>
      </c>
      <c r="IH96" s="39">
        <v>10</v>
      </c>
      <c r="II96" s="39" t="s">
        <v>39</v>
      </c>
    </row>
    <row r="97" spans="1:243" s="38" customFormat="1" ht="137.25" customHeight="1">
      <c r="A97" s="128">
        <v>84</v>
      </c>
      <c r="B97" s="106" t="s">
        <v>214</v>
      </c>
      <c r="C97" s="24" t="s">
        <v>233</v>
      </c>
      <c r="D97" s="78">
        <v>4</v>
      </c>
      <c r="E97" s="126" t="s">
        <v>39</v>
      </c>
      <c r="F97" s="78">
        <v>28632.25</v>
      </c>
      <c r="G97" s="51"/>
      <c r="H97" s="52"/>
      <c r="I97" s="40" t="s">
        <v>40</v>
      </c>
      <c r="J97" s="43">
        <f t="shared" si="15"/>
        <v>1</v>
      </c>
      <c r="K97" s="44" t="s">
        <v>41</v>
      </c>
      <c r="L97" s="44" t="s">
        <v>4</v>
      </c>
      <c r="M97" s="74"/>
      <c r="N97" s="41"/>
      <c r="O97" s="41"/>
      <c r="P97" s="46"/>
      <c r="Q97" s="41"/>
      <c r="R97" s="41"/>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7">
        <f t="shared" si="16"/>
        <v>114529</v>
      </c>
      <c r="BB97" s="48">
        <f t="shared" si="17"/>
        <v>114529</v>
      </c>
      <c r="BC97" s="37" t="str">
        <f t="shared" si="18"/>
        <v>INR  One Lakh Fourteen Thousand Five Hundred &amp; Twenty Nine  Only</v>
      </c>
      <c r="IA97" s="38">
        <v>84</v>
      </c>
      <c r="IB97" s="77" t="s">
        <v>329</v>
      </c>
      <c r="IC97" s="38" t="s">
        <v>233</v>
      </c>
      <c r="ID97" s="38">
        <v>4</v>
      </c>
      <c r="IE97" s="39" t="s">
        <v>39</v>
      </c>
      <c r="IF97" s="39" t="s">
        <v>44</v>
      </c>
      <c r="IG97" s="39" t="s">
        <v>63</v>
      </c>
      <c r="IH97" s="39">
        <v>10</v>
      </c>
      <c r="II97" s="39" t="s">
        <v>39</v>
      </c>
    </row>
    <row r="98" spans="1:243" s="38" customFormat="1" ht="148.5" customHeight="1">
      <c r="A98" s="128">
        <v>85</v>
      </c>
      <c r="B98" s="106" t="s">
        <v>215</v>
      </c>
      <c r="C98" s="24" t="s">
        <v>234</v>
      </c>
      <c r="D98" s="78">
        <v>8</v>
      </c>
      <c r="E98" s="126" t="s">
        <v>39</v>
      </c>
      <c r="F98" s="78">
        <v>9288.4</v>
      </c>
      <c r="G98" s="51"/>
      <c r="H98" s="52"/>
      <c r="I98" s="40" t="s">
        <v>40</v>
      </c>
      <c r="J98" s="43">
        <f>IF(I98="Less(-)",-1,1)</f>
        <v>1</v>
      </c>
      <c r="K98" s="44" t="s">
        <v>41</v>
      </c>
      <c r="L98" s="44" t="s">
        <v>4</v>
      </c>
      <c r="M98" s="74"/>
      <c r="N98" s="41"/>
      <c r="O98" s="41"/>
      <c r="P98" s="46"/>
      <c r="Q98" s="41"/>
      <c r="R98" s="41"/>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total_amount_ba($B$2,$D$2,D98,F98,J98,K98,M98)</f>
        <v>74307.2</v>
      </c>
      <c r="BB98" s="48">
        <f>BA98+SUM(N98:AZ98)</f>
        <v>74307.2</v>
      </c>
      <c r="BC98" s="37" t="str">
        <f>SpellNumber(L98,BB98)</f>
        <v>INR  Seventy Four Thousand Three Hundred &amp; Seven  and Paise Twenty Only</v>
      </c>
      <c r="IA98" s="38">
        <v>85</v>
      </c>
      <c r="IB98" s="77" t="s">
        <v>330</v>
      </c>
      <c r="IC98" s="38" t="s">
        <v>234</v>
      </c>
      <c r="ID98" s="38">
        <v>8</v>
      </c>
      <c r="IE98" s="39" t="s">
        <v>39</v>
      </c>
      <c r="IF98" s="39" t="s">
        <v>44</v>
      </c>
      <c r="IG98" s="39" t="s">
        <v>63</v>
      </c>
      <c r="IH98" s="39">
        <v>10</v>
      </c>
      <c r="II98" s="39" t="s">
        <v>39</v>
      </c>
    </row>
    <row r="99" spans="1:243" s="38" customFormat="1" ht="135" customHeight="1">
      <c r="A99" s="128">
        <v>86</v>
      </c>
      <c r="B99" s="106" t="s">
        <v>216</v>
      </c>
      <c r="C99" s="24" t="s">
        <v>235</v>
      </c>
      <c r="D99" s="78">
        <v>3</v>
      </c>
      <c r="E99" s="126" t="s">
        <v>39</v>
      </c>
      <c r="F99" s="78">
        <v>8300.25</v>
      </c>
      <c r="G99" s="51"/>
      <c r="H99" s="52"/>
      <c r="I99" s="40" t="s">
        <v>40</v>
      </c>
      <c r="J99" s="43">
        <f t="shared" si="15"/>
        <v>1</v>
      </c>
      <c r="K99" s="44" t="s">
        <v>41</v>
      </c>
      <c r="L99" s="44" t="s">
        <v>4</v>
      </c>
      <c r="M99" s="74"/>
      <c r="N99" s="41"/>
      <c r="O99" s="41"/>
      <c r="P99" s="46"/>
      <c r="Q99" s="41"/>
      <c r="R99" s="41"/>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7">
        <f t="shared" si="16"/>
        <v>24900.75</v>
      </c>
      <c r="BB99" s="48">
        <f t="shared" si="17"/>
        <v>24900.75</v>
      </c>
      <c r="BC99" s="37" t="str">
        <f t="shared" si="18"/>
        <v>INR  Twenty Four Thousand Nine Hundred    and Paise Seventy Five Only</v>
      </c>
      <c r="IA99" s="38">
        <v>86</v>
      </c>
      <c r="IB99" s="77" t="s">
        <v>331</v>
      </c>
      <c r="IC99" s="38" t="s">
        <v>235</v>
      </c>
      <c r="ID99" s="38">
        <v>3</v>
      </c>
      <c r="IE99" s="39" t="s">
        <v>39</v>
      </c>
      <c r="IF99" s="39" t="s">
        <v>44</v>
      </c>
      <c r="IG99" s="39" t="s">
        <v>63</v>
      </c>
      <c r="IH99" s="39">
        <v>10</v>
      </c>
      <c r="II99" s="39" t="s">
        <v>39</v>
      </c>
    </row>
    <row r="100" spans="1:243" s="38" customFormat="1" ht="57" customHeight="1">
      <c r="A100" s="128">
        <v>87</v>
      </c>
      <c r="B100" s="105" t="s">
        <v>217</v>
      </c>
      <c r="C100" s="24" t="s">
        <v>236</v>
      </c>
      <c r="D100" s="78">
        <v>5</v>
      </c>
      <c r="E100" s="126" t="s">
        <v>246</v>
      </c>
      <c r="F100" s="78">
        <v>6626.55</v>
      </c>
      <c r="G100" s="51"/>
      <c r="H100" s="52"/>
      <c r="I100" s="40" t="s">
        <v>40</v>
      </c>
      <c r="J100" s="43">
        <f>IF(I100="Less(-)",-1,1)</f>
        <v>1</v>
      </c>
      <c r="K100" s="44" t="s">
        <v>41</v>
      </c>
      <c r="L100" s="44" t="s">
        <v>4</v>
      </c>
      <c r="M100" s="74"/>
      <c r="N100" s="41"/>
      <c r="O100" s="41"/>
      <c r="P100" s="46"/>
      <c r="Q100" s="41"/>
      <c r="R100" s="41"/>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total_amount_ba($B$2,$D$2,D100,F100,J100,K100,M100)</f>
        <v>33132.75</v>
      </c>
      <c r="BB100" s="48">
        <f>BA100+SUM(N100:AZ100)</f>
        <v>33132.75</v>
      </c>
      <c r="BC100" s="37" t="str">
        <f>SpellNumber(L100,BB100)</f>
        <v>INR  Thirty Three Thousand One Hundred &amp; Thirty Two  and Paise Seventy Five Only</v>
      </c>
      <c r="IA100" s="38">
        <v>87</v>
      </c>
      <c r="IB100" s="77" t="s">
        <v>332</v>
      </c>
      <c r="IC100" s="38" t="s">
        <v>236</v>
      </c>
      <c r="ID100" s="38">
        <v>5</v>
      </c>
      <c r="IE100" s="39" t="s">
        <v>246</v>
      </c>
      <c r="IF100" s="39" t="s">
        <v>44</v>
      </c>
      <c r="IG100" s="39" t="s">
        <v>63</v>
      </c>
      <c r="IH100" s="39">
        <v>10</v>
      </c>
      <c r="II100" s="39" t="s">
        <v>39</v>
      </c>
    </row>
    <row r="101" spans="1:243" s="38" customFormat="1" ht="153.75" customHeight="1">
      <c r="A101" s="128">
        <v>88</v>
      </c>
      <c r="B101" s="105" t="s">
        <v>218</v>
      </c>
      <c r="C101" s="24" t="s">
        <v>237</v>
      </c>
      <c r="D101" s="78">
        <v>16</v>
      </c>
      <c r="E101" s="126" t="s">
        <v>241</v>
      </c>
      <c r="F101" s="78">
        <v>2525.35</v>
      </c>
      <c r="G101" s="51"/>
      <c r="H101" s="52"/>
      <c r="I101" s="40" t="s">
        <v>40</v>
      </c>
      <c r="J101" s="43">
        <f t="shared" si="15"/>
        <v>1</v>
      </c>
      <c r="K101" s="44" t="s">
        <v>41</v>
      </c>
      <c r="L101" s="44" t="s">
        <v>4</v>
      </c>
      <c r="M101" s="74"/>
      <c r="N101" s="41"/>
      <c r="O101" s="41"/>
      <c r="P101" s="46"/>
      <c r="Q101" s="41"/>
      <c r="R101" s="41"/>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7">
        <f t="shared" si="16"/>
        <v>40405.6</v>
      </c>
      <c r="BB101" s="48">
        <f t="shared" si="17"/>
        <v>40405.6</v>
      </c>
      <c r="BC101" s="37" t="str">
        <f t="shared" si="18"/>
        <v>INR  Forty Thousand Four Hundred &amp; Five  and Paise Sixty Only</v>
      </c>
      <c r="IA101" s="38">
        <v>88</v>
      </c>
      <c r="IB101" s="77" t="s">
        <v>333</v>
      </c>
      <c r="IC101" s="38" t="s">
        <v>237</v>
      </c>
      <c r="ID101" s="38">
        <v>16</v>
      </c>
      <c r="IE101" s="39" t="s">
        <v>241</v>
      </c>
      <c r="IF101" s="39" t="s">
        <v>44</v>
      </c>
      <c r="IG101" s="39" t="s">
        <v>63</v>
      </c>
      <c r="IH101" s="39">
        <v>10</v>
      </c>
      <c r="II101" s="39" t="s">
        <v>39</v>
      </c>
    </row>
    <row r="102" spans="1:243" s="38" customFormat="1" ht="101.25" customHeight="1">
      <c r="A102" s="115">
        <v>89</v>
      </c>
      <c r="B102" s="90" t="s">
        <v>219</v>
      </c>
      <c r="C102" s="24" t="s">
        <v>238</v>
      </c>
      <c r="D102" s="78">
        <v>30</v>
      </c>
      <c r="E102" s="111" t="s">
        <v>81</v>
      </c>
      <c r="F102" s="78">
        <v>138.85</v>
      </c>
      <c r="G102" s="51"/>
      <c r="H102" s="52"/>
      <c r="I102" s="40" t="s">
        <v>40</v>
      </c>
      <c r="J102" s="43">
        <f>IF(I102="Less(-)",-1,1)</f>
        <v>1</v>
      </c>
      <c r="K102" s="44" t="s">
        <v>41</v>
      </c>
      <c r="L102" s="44" t="s">
        <v>4</v>
      </c>
      <c r="M102" s="74"/>
      <c r="N102" s="41"/>
      <c r="O102" s="41"/>
      <c r="P102" s="46"/>
      <c r="Q102" s="41"/>
      <c r="R102" s="41"/>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f>total_amount_ba($B$2,$D$2,D102,F102,J102,K102,M102)</f>
        <v>4165.5</v>
      </c>
      <c r="BB102" s="48">
        <f>BA102+SUM(N102:AZ102)</f>
        <v>4165.5</v>
      </c>
      <c r="BC102" s="37" t="str">
        <f>SpellNumber(L102,BB102)</f>
        <v>INR  Four Thousand One Hundred &amp; Sixty Five  and Paise Fifty Only</v>
      </c>
      <c r="IA102" s="38">
        <v>89</v>
      </c>
      <c r="IB102" s="77" t="s">
        <v>334</v>
      </c>
      <c r="IC102" s="38" t="s">
        <v>238</v>
      </c>
      <c r="ID102" s="38">
        <v>30</v>
      </c>
      <c r="IE102" s="39" t="s">
        <v>81</v>
      </c>
      <c r="IF102" s="39" t="s">
        <v>44</v>
      </c>
      <c r="IG102" s="39" t="s">
        <v>63</v>
      </c>
      <c r="IH102" s="39">
        <v>10</v>
      </c>
      <c r="II102" s="39" t="s">
        <v>39</v>
      </c>
    </row>
    <row r="103" spans="1:243" s="38" customFormat="1" ht="57" customHeight="1">
      <c r="A103" s="22">
        <v>90</v>
      </c>
      <c r="B103" s="108" t="s">
        <v>247</v>
      </c>
      <c r="C103" s="24" t="s">
        <v>239</v>
      </c>
      <c r="D103" s="78">
        <v>1</v>
      </c>
      <c r="E103" s="109" t="s">
        <v>248</v>
      </c>
      <c r="F103" s="78">
        <v>6.33</v>
      </c>
      <c r="G103" s="51"/>
      <c r="H103" s="52"/>
      <c r="I103" s="40" t="s">
        <v>40</v>
      </c>
      <c r="J103" s="43">
        <v>1</v>
      </c>
      <c r="K103" s="44" t="s">
        <v>41</v>
      </c>
      <c r="L103" s="44" t="s">
        <v>4</v>
      </c>
      <c r="M103" s="74"/>
      <c r="N103" s="41"/>
      <c r="O103" s="41"/>
      <c r="P103" s="46"/>
      <c r="Q103" s="41"/>
      <c r="R103" s="41"/>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f>(BA14+BA15+BA16+BA17+BA18+BA19+BA20+BA21+BA22+BA23+BA24+BA25+BA26+BA27+BA28+BA29+BA30+BA31+BA32+BA33+BA34+BA35+BA36+BA37+BA38+BA39+BA40+BA41+BA42+BA43+BA44+BA45+BA46+BA47+BA48+BA49+BA50+BA51+BA52+BA53+BA54+BA55+BA56+BA57+BA58+BA59+BA60+BA61+BA62+BA63+BA64+BA65+BA66+BA67+BA68+BA69+BA70+BA71+BA72+BA73+BA74+BA75+BA76+BA77+BA78+BA79+BA80+BA81+BA82+BA83+BA84+BA85+BA86+BA87+BA88+BA89+BA90+BA91+BA92+BA93+BA94+BA95+BA96+BA97+BA98+BA99+BA100+BA101+BA102)*6.33%</f>
        <v>152186.79</v>
      </c>
      <c r="BB103" s="48">
        <f>BA103+SUM(N103:AZ103)</f>
        <v>152186.79</v>
      </c>
      <c r="BC103" s="37" t="str">
        <f>SpellNumber(L103,BB103)</f>
        <v>INR  One Lakh Fifty Two Thousand One Hundred &amp; Eighty Six  and Paise Seventy Nine Only</v>
      </c>
      <c r="IA103" s="38">
        <v>90</v>
      </c>
      <c r="IB103" s="77" t="s">
        <v>247</v>
      </c>
      <c r="IC103" s="38" t="s">
        <v>239</v>
      </c>
      <c r="ID103" s="38">
        <v>1</v>
      </c>
      <c r="IE103" s="39" t="s">
        <v>248</v>
      </c>
      <c r="IF103" s="39" t="s">
        <v>44</v>
      </c>
      <c r="IG103" s="39" t="s">
        <v>63</v>
      </c>
      <c r="IH103" s="39">
        <v>10</v>
      </c>
      <c r="II103" s="39" t="s">
        <v>39</v>
      </c>
    </row>
    <row r="104" spans="1:243" s="38" customFormat="1" ht="48" customHeight="1">
      <c r="A104" s="53" t="s">
        <v>82</v>
      </c>
      <c r="B104" s="54"/>
      <c r="C104" s="55"/>
      <c r="D104" s="56"/>
      <c r="E104" s="56"/>
      <c r="F104" s="56"/>
      <c r="G104" s="56"/>
      <c r="H104" s="57"/>
      <c r="I104" s="57"/>
      <c r="J104" s="57"/>
      <c r="K104" s="57"/>
      <c r="L104" s="58"/>
      <c r="BA104" s="59">
        <f>SUM(BA13:BA103)</f>
        <v>2556401.54</v>
      </c>
      <c r="BB104" s="60">
        <f>SUM(BB13:BB103)</f>
        <v>2556401.54</v>
      </c>
      <c r="BC104" s="37" t="str">
        <f>SpellNumber($E$2,BB104)</f>
        <v>INR  Twenty Five Lakh Fifty Six Thousand Four Hundred &amp; One  and Paise Fifty Four Only</v>
      </c>
      <c r="IE104" s="39">
        <v>4</v>
      </c>
      <c r="IF104" s="39" t="s">
        <v>44</v>
      </c>
      <c r="IG104" s="39" t="s">
        <v>63</v>
      </c>
      <c r="IH104" s="39">
        <v>10</v>
      </c>
      <c r="II104" s="39" t="s">
        <v>39</v>
      </c>
    </row>
    <row r="105" spans="1:243" s="69" customFormat="1" ht="18">
      <c r="A105" s="54" t="s">
        <v>83</v>
      </c>
      <c r="B105" s="61"/>
      <c r="C105" s="62"/>
      <c r="D105" s="63"/>
      <c r="E105" s="75" t="s">
        <v>65</v>
      </c>
      <c r="F105" s="76"/>
      <c r="G105" s="64"/>
      <c r="H105" s="65"/>
      <c r="I105" s="65"/>
      <c r="J105" s="65"/>
      <c r="K105" s="66"/>
      <c r="L105" s="67"/>
      <c r="M105" s="68"/>
      <c r="O105" s="38"/>
      <c r="P105" s="38"/>
      <c r="Q105" s="38"/>
      <c r="R105" s="38"/>
      <c r="S105" s="38"/>
      <c r="BA105" s="70">
        <f>IF(ISBLANK(F105),0,IF(E105="Excess (+)",ROUND(BA104+(BA104*F105),2),IF(E105="Less (-)",ROUND(BA104+(BA104*F105*(-1)),2),IF(E105="At Par",BA104,0))))</f>
        <v>0</v>
      </c>
      <c r="BB105" s="71">
        <f>ROUND(BA105,0)</f>
        <v>0</v>
      </c>
      <c r="BC105" s="37" t="str">
        <f>SpellNumber($E$2,BB105)</f>
        <v>INR Zero Only</v>
      </c>
      <c r="IE105" s="72"/>
      <c r="IF105" s="72"/>
      <c r="IG105" s="72"/>
      <c r="IH105" s="72"/>
      <c r="II105" s="72"/>
    </row>
    <row r="106" spans="1:243" s="69" customFormat="1" ht="18">
      <c r="A106" s="53" t="s">
        <v>84</v>
      </c>
      <c r="B106" s="53"/>
      <c r="C106" s="130" t="str">
        <f>SpellNumber($E$2,BB105)</f>
        <v>INR Zero Only</v>
      </c>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IE106" s="72"/>
      <c r="IF106" s="72"/>
      <c r="IG106" s="72"/>
      <c r="IH106" s="72"/>
      <c r="II106" s="72"/>
    </row>
    <row r="107" ht="15"/>
    <row r="108" ht="15"/>
    <row r="109" ht="15"/>
    <row r="110" ht="15"/>
    <row r="111" ht="15"/>
    <row r="112" ht="15"/>
    <row r="113" ht="15"/>
    <row r="115" ht="15"/>
    <row r="116" ht="15"/>
    <row r="117" ht="15"/>
    <row r="118" ht="15"/>
    <row r="119" ht="15"/>
  </sheetData>
  <sheetProtection password="EEC8" sheet="1"/>
  <mergeCells count="8">
    <mergeCell ref="A9:BC9"/>
    <mergeCell ref="C106:BC106"/>
    <mergeCell ref="A1:L1"/>
    <mergeCell ref="A4:BC4"/>
    <mergeCell ref="A5:BC5"/>
    <mergeCell ref="A6:BC6"/>
    <mergeCell ref="A7:BC7"/>
    <mergeCell ref="B8:BC8"/>
  </mergeCells>
  <dataValidations count="21">
    <dataValidation type="list" allowBlank="1" showErrorMessage="1" sqref="E10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5">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10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5">
      <formula1>IF(E105="Select",-1,IF(E105="At Par",0,0))</formula1>
      <formula2>IF(E105="Select",-1,IF(E105="At Par",0,0.99))</formula2>
    </dataValidation>
    <dataValidation type="decimal" allowBlank="1" showInputMessage="1" showErrorMessage="1" promptTitle="Rate Entry" prompt="Please enter the Rate in Rupees for this item. " errorTitle="Invaid Entry" error="Only Numeric Values are allowed. " sqref="H28:H1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03">
      <formula1>0</formula1>
      <formula2>999999999999999</formula2>
    </dataValidation>
    <dataValidation type="list" allowBlank="1" showErrorMessage="1" sqref="K13:K103">
      <formula1>"Partial Conversion,Full Conversion"</formula1>
      <formula2>0</formula2>
    </dataValidation>
    <dataValidation allowBlank="1" showInputMessage="1" showErrorMessage="1" promptTitle="Addition / Deduction" prompt="Please Choose the correct One" sqref="J13:J103">
      <formula1>0</formula1>
      <formula2>0</formula2>
    </dataValidation>
    <dataValidation type="list" showErrorMessage="1" sqref="I13:I103">
      <formula1>"Excess(+),Less(-)"</formula1>
      <formula2>0</formula2>
    </dataValidation>
    <dataValidation allowBlank="1" showInputMessage="1" showErrorMessage="1" promptTitle="Itemcode/Make" prompt="Please enter text" sqref="C13:C10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3">
      <formula1>0</formula1>
      <formula2>999999999999999</formula2>
    </dataValidation>
    <dataValidation allowBlank="1" showInputMessage="1" showErrorMessage="1" promptTitle="Units" prompt="Please enter Units in text" sqref="E13:E103">
      <formula1>0</formula1>
      <formula2>0</formula2>
    </dataValidation>
    <dataValidation type="decimal" allowBlank="1" showInputMessage="1" showErrorMessage="1" promptTitle="Quantity" prompt="Please enter the Quantity for this item. " errorTitle="Invalid Entry" error="Only Numeric Values are allowed. " sqref="D13:D103 F13:F103">
      <formula1>0</formula1>
      <formula2>999999999999999</formula2>
    </dataValidation>
    <dataValidation type="list" allowBlank="1" showInputMessage="1" showErrorMessage="1" sqref="L100 L1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3 L102">
      <formula1>"INR"</formula1>
    </dataValidation>
    <dataValidation type="decimal" allowBlank="1" showErrorMessage="1" errorTitle="Invalid Entry" error="Only Numeric Values are allowed. " sqref="A13:A10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35" t="s">
        <v>64</v>
      </c>
      <c r="F6" s="135"/>
      <c r="G6" s="135"/>
      <c r="H6" s="135"/>
      <c r="I6" s="135"/>
      <c r="J6" s="135"/>
      <c r="K6" s="135"/>
    </row>
    <row r="7" spans="5:11" ht="14.25">
      <c r="E7" s="136"/>
      <c r="F7" s="136"/>
      <c r="G7" s="136"/>
      <c r="H7" s="136"/>
      <c r="I7" s="136"/>
      <c r="J7" s="136"/>
      <c r="K7" s="136"/>
    </row>
    <row r="8" spans="5:11" ht="14.25">
      <c r="E8" s="136"/>
      <c r="F8" s="136"/>
      <c r="G8" s="136"/>
      <c r="H8" s="136"/>
      <c r="I8" s="136"/>
      <c r="J8" s="136"/>
      <c r="K8" s="136"/>
    </row>
    <row r="9" spans="5:11" ht="14.25">
      <c r="E9" s="136"/>
      <c r="F9" s="136"/>
      <c r="G9" s="136"/>
      <c r="H9" s="136"/>
      <c r="I9" s="136"/>
      <c r="J9" s="136"/>
      <c r="K9" s="136"/>
    </row>
    <row r="10" spans="5:11" ht="14.25">
      <c r="E10" s="136"/>
      <c r="F10" s="136"/>
      <c r="G10" s="136"/>
      <c r="H10" s="136"/>
      <c r="I10" s="136"/>
      <c r="J10" s="136"/>
      <c r="K10" s="136"/>
    </row>
    <row r="11" spans="5:11" ht="14.25">
      <c r="E11" s="136"/>
      <c r="F11" s="136"/>
      <c r="G11" s="136"/>
      <c r="H11" s="136"/>
      <c r="I11" s="136"/>
      <c r="J11" s="136"/>
      <c r="K11" s="136"/>
    </row>
    <row r="12" spans="5:11" ht="14.25">
      <c r="E12" s="136"/>
      <c r="F12" s="136"/>
      <c r="G12" s="136"/>
      <c r="H12" s="136"/>
      <c r="I12" s="136"/>
      <c r="J12" s="136"/>
      <c r="K12" s="136"/>
    </row>
    <row r="13" spans="5:11" ht="14.25">
      <c r="E13" s="136"/>
      <c r="F13" s="136"/>
      <c r="G13" s="136"/>
      <c r="H13" s="136"/>
      <c r="I13" s="136"/>
      <c r="J13" s="136"/>
      <c r="K13" s="136"/>
    </row>
    <row r="14" spans="5:11" ht="14.25">
      <c r="E14" s="136"/>
      <c r="F14" s="136"/>
      <c r="G14" s="136"/>
      <c r="H14" s="136"/>
      <c r="I14" s="136"/>
      <c r="J14" s="136"/>
      <c r="K14" s="13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2023-12-13T06:41:28Z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