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<sst xmlns="http://schemas.openxmlformats.org/spreadsheetml/2006/main" count="812" uniqueCount="247">
  <si>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</si>
  <si>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</si>
  <si>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</si>
  <si>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</si>
  <si>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</si>
  <si>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</si>
  <si>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</si>
  <si>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</si>
  <si>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</si>
  <si>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</si>
  <si>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</si>
  <si>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</si>
  <si>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</si>
  <si>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</si>
  <si>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</si>
  <si>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</si>
  <si>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</si>
  <si>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</si>
  <si>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</si>
  <si>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</si>
  <si>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</si>
  <si>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</si>
  <si>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</si>
  <si>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</si>
  <si>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</si>
  <si>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</si>
  <si>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</si>
  <si>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</si>
  <si>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</si>
  <si>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</si>
  <si>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</si>
  <si>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</si>
  <si>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</si>
  <si>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</si>
  <si>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</si>
  <si>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</si>
  <si>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</si>
  <si>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</si>
  <si>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</si>
  <si>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</si>
  <si>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</si>
  <si>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</si>
  <si>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</si>
  <si>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</si>
  <si>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</si>
  <si>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</si>
  <si>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</si>
  <si>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</si>
  <si>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</si>
  <si>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</si>
  <si>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</si>
  <si>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</si>
  <si>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</si>
  <si>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</si>
  <si>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</si>
  <si>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</si>
  <si>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</si>
  <si>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</si>
  <si>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</si>
  <si>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</si>
  <si>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</si>
  <si>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</si>
  <si>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</si>
  <si>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</si>
  <si>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</si>
  <si>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</si>
  <si>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</si>
  <si>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</si>
  <si>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</si>
  <si>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BI01010001010000000000000515BI0100001130</t>
  </si>
  <si>
    <t>BI01010001010000000000000515BI0100001131</t>
  </si>
  <si>
    <t>BI01010001010000000000000515BI0100001132</t>
  </si>
  <si>
    <t>BI01010001010000000000000515BI0100001133</t>
  </si>
  <si>
    <t>BI01010001010000000000000515BI0100001135</t>
  </si>
  <si>
    <t>BI01010001010000000000000515BI0100001136</t>
  </si>
  <si>
    <t>BI01010001010000000000000515BI0100001137</t>
  </si>
  <si>
    <r>
      <t xml:space="preserve">TOTAL AMOUNT  With Taxes
           in
     </t>
    </r>
    <r>
      <rPr>
        <b/>
        <sz val="11"/>
        <color indexed="10"/>
        <rFont val="Arial"/>
        <family val="2"/>
      </rPr>
      <t xml:space="preserve"> Rs.      P</t>
    </r>
  </si>
  <si>
    <t>BI01010001010000000000000515BI0100001124</t>
  </si>
  <si>
    <t>xx</t>
  </si>
  <si>
    <t>Total in Figures</t>
  </si>
  <si>
    <t>Quoted Rate in Figures</t>
  </si>
  <si>
    <t>Quoted Rate in Words</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</si>
  <si>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</si>
  <si>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</si>
  <si>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</si>
  <si>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</si>
  <si>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</si>
  <si>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</si>
  <si>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</si>
  <si>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</si>
  <si>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</si>
  <si>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</si>
  <si>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</si>
  <si>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</si>
  <si>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</si>
  <si>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</si>
  <si>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</si>
  <si>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</si>
  <si>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</si>
  <si>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</si>
  <si>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</si>
  <si>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</si>
  <si>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</si>
  <si>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</si>
  <si>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</si>
  <si>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</si>
  <si>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</si>
  <si>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</si>
  <si>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</si>
  <si>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</si>
  <si>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</si>
  <si>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</si>
  <si>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</si>
  <si>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</si>
  <si>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</si>
  <si>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</si>
  <si>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Tender Inviting Authority: Superintending Engineer, Institute Works Department, IIT(BHU), Varanasi</t>
  </si>
  <si>
    <t xml:space="preserve">Name of Work: P/F aluminium partition, false Ceiling, pvc flooring, and panting work and Construction of cement concrete road, Making of Sun shade and Exterior panting work of Carpentry Shop of Main Workshop building identified for the establishment of DRDO industry Academia-Centre of Excellence (DIA-COE), IIT(BHU) Varanasi  </t>
  </si>
  <si>
    <t>Contract No: IIT(BHU)/IWD/</t>
  </si>
  <si>
    <r>
      <t xml:space="preserve">Demolishing cement concrete manually / by mechanical means and disposal of material within 50 metres lead as per direction of Engineer in charge.  Nominal concrete 1:3:6 or richer mix (i/c equivalent design mix) </t>
    </r>
    <r>
      <rPr>
        <b/>
        <sz val="10"/>
        <rFont val="Times New Roman"/>
        <family val="1"/>
      </rPr>
      <t xml:space="preserve">(15.2.1) </t>
    </r>
    <r>
      <rPr>
        <sz val="10"/>
        <rFont val="Times New Roman"/>
        <family val="1"/>
      </rPr>
      <t xml:space="preserve">           </t>
    </r>
  </si>
  <si>
    <r>
      <t xml:space="preserve">Demolishing brick work manually / by mechanical means including stacking of serviceable material and disposal of unserviceable material within 50 metres lead as per direction of Engineer-in-charge: In cement mortar   </t>
    </r>
    <r>
      <rPr>
        <b/>
        <sz val="10"/>
        <rFont val="Times New Roman"/>
        <family val="1"/>
      </rPr>
      <t xml:space="preserve">(15.7.4)  </t>
    </r>
    <r>
      <rPr>
        <sz val="10"/>
        <rFont val="Times New Roman"/>
        <family val="1"/>
      </rPr>
      <t xml:space="preserve">                                             </t>
    </r>
  </si>
  <si>
    <r>
      <t xml:space="preserve">Earth work in excavation by mechanical means (Hydraulic excavator)/manual means over areas (exceeding 30 cm in depth, 1.5 m in width as well as 10 sqm on plan) including getting out and disposal of excavated earth lead upto 50 m and lift upto 1.5 m, as directed by Engineer-in-charge. All kinds of soil </t>
    </r>
    <r>
      <rPr>
        <b/>
        <sz val="10"/>
        <rFont val="Times New Roman"/>
        <family val="1"/>
      </rPr>
      <t>(2.6.1)</t>
    </r>
  </si>
  <si>
    <r>
      <t xml:space="preserve">Providing and laying in position cement concrete of specified grade excluding the cost of centering and shuttering - All work up to plinth level : 1:4:8 (1 Cement : 4 coarse sand (zone-III) : 8 graded stone aggregate 40 mm nominal size) </t>
    </r>
    <r>
      <rPr>
        <b/>
        <sz val="10"/>
        <rFont val="Times New Roman"/>
        <family val="1"/>
      </rPr>
      <t xml:space="preserve"> (4.1.8)</t>
    </r>
  </si>
  <si>
    <r>
      <t xml:space="preserve">Dismantling old plaster or skirting raking out joints and cleaning the surface for plaster including disposal of rubbish to the dumping ground within 50 metres lead. </t>
    </r>
    <r>
      <rPr>
        <b/>
        <sz val="10"/>
        <rFont val="Times New Roman"/>
        <family val="1"/>
      </rPr>
      <t>(15.56)</t>
    </r>
  </si>
  <si>
    <r>
      <t xml:space="preserve">Removing dry or oil bound distemper, water proofing cement paint and the like by scrapping, sand papering and preparing the surface smooth including necessary repairs to scratches etc. complete. </t>
    </r>
    <r>
      <rPr>
        <b/>
        <sz val="10"/>
        <rFont val="Times New Roman"/>
        <family val="1"/>
      </rPr>
      <t xml:space="preserve">(13.91)    </t>
    </r>
  </si>
  <si>
    <r>
      <t xml:space="preserve">Providing and applying white cement based putty of average thickness 1mm, of approved brand and manufacturer, over the plastered wall surface to prepare the surface even and smooth complete. </t>
    </r>
    <r>
      <rPr>
        <b/>
        <sz val="10"/>
        <rFont val="Times New Roman"/>
        <family val="1"/>
      </rPr>
      <t>(13.80)</t>
    </r>
  </si>
  <si>
    <r>
      <t xml:space="preserve">Distempering with oil bound washable distemper of approved brand and manufacture to give an even shade New work (two or more coats) over and including water thinnable priming coat with cement primer  </t>
    </r>
    <r>
      <rPr>
        <b/>
        <sz val="10"/>
        <rFont val="Times New Roman"/>
        <family val="1"/>
      </rPr>
      <t>(13.41.1)</t>
    </r>
  </si>
  <si>
    <r>
      <t xml:space="preserve">Painting with synthetic enamel paint of approved brand and manufacture to  give an even shade :Two or more coats on new work </t>
    </r>
    <r>
      <rPr>
        <b/>
        <sz val="10"/>
        <rFont val="Times New Roman"/>
        <family val="1"/>
      </rPr>
      <t>(13.61.1)</t>
    </r>
    <r>
      <rPr>
        <sz val="10"/>
        <rFont val="Times New Roman"/>
        <family val="1"/>
      </rPr>
      <t xml:space="preserve">                         </t>
    </r>
  </si>
  <si>
    <r>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portionAnodised aluminium (anodised transparent or dyed to required shade according to IS: 1868, Minimum anodic coating of grade AC 15)</t>
    </r>
    <r>
      <rPr>
        <b/>
        <sz val="10"/>
        <rFont val="Times New Roman"/>
        <family val="1"/>
      </rPr>
      <t xml:space="preserve"> (21.1.1.1)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</si>
  <si>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</si>
  <si>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</si>
  <si>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t>
    </r>
    <r>
      <rPr>
        <b/>
        <sz val="10"/>
        <rFont val="Times New Roman"/>
        <family val="1"/>
      </rPr>
      <t xml:space="preserve"> </t>
    </r>
    <r>
      <rPr>
        <sz val="10"/>
        <rFont val="Times New Roman"/>
        <family val="1"/>
      </rP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</si>
  <si>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</si>
  <si>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</si>
  <si>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</si>
  <si>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t>
    </r>
    <r>
      <rPr>
        <b/>
        <sz val="10"/>
        <rFont val="Times New Roman"/>
        <family val="1"/>
      </rPr>
      <t>(26.22.1)</t>
    </r>
  </si>
  <si>
    <r>
      <t xml:space="preserve">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GI Metal Ceiling Lay in perforated Tegular edge global white color tiles of size 595x595 mm and 0.5 mm thick with 8 mm drop; made of GI sheet having galvanizing of 100 gms/sqm (both sides inclusive) and 20% perforation area with 1.8 mm dia holes and having NRC (Noise Reduction Coefficient ) of 0.5, electro statically polyester powder coated of thickness 60 microns (minimum), including factory painted after bending and perforation, and backed with a black Glass fiber acoustical fleece. </t>
    </r>
    <r>
      <rPr>
        <b/>
        <sz val="10"/>
        <rFont val="Times New Roman"/>
        <family val="1"/>
      </rPr>
      <t>(12.52.2)</t>
    </r>
  </si>
  <si>
    <r>
      <t>Brick work with common burnt clay F.P.S. (non modular) bricks of class designation 7.5 in  foundation and plinth in : Cement mortar 1:6 (1 cement : 6 coarse sand)</t>
    </r>
    <r>
      <rPr>
        <b/>
        <sz val="10"/>
        <rFont val="Times New Roman"/>
        <family val="1"/>
      </rPr>
      <t>(6.1.2)</t>
    </r>
  </si>
  <si>
    <r>
      <t xml:space="preserve">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0"/>
        <rFont val="Times New Roman"/>
        <family val="1"/>
      </rPr>
      <t>(5.3)</t>
    </r>
  </si>
  <si>
    <r>
      <t xml:space="preserve">Reinforcement for R.C.C. work including straightening, cutting, bending, placing in position and binding all complete .  Thermo-Mechanically Treated bars of grade Fe-500D or more </t>
    </r>
    <r>
      <rPr>
        <b/>
        <sz val="10"/>
        <rFont val="Times New Roman"/>
        <family val="1"/>
      </rPr>
      <t>(5.22.6)</t>
    </r>
  </si>
  <si>
    <r>
      <t xml:space="preserve">Half brick masonry with common burnt clay F.P.S. (non modular) bricks of class designation 75 in superstructure above plinth level up to floor V level  : Cement mortar 1:4 (1 Cement : 4 coarse sand) </t>
    </r>
    <r>
      <rPr>
        <b/>
        <sz val="10"/>
        <rFont val="Times New Roman"/>
        <family val="1"/>
      </rPr>
      <t>(6.13.2)</t>
    </r>
  </si>
  <si>
    <r>
      <t xml:space="preserve">12 mm cement plaster of mix :  1:6 (1 cement : 6 coarse sand)  </t>
    </r>
    <r>
      <rPr>
        <b/>
        <sz val="10"/>
        <rFont val="Times New Roman"/>
        <family val="1"/>
      </rPr>
      <t xml:space="preserve"> (13.4.2) </t>
    </r>
    <r>
      <rPr>
        <sz val="10"/>
        <rFont val="Times New Roman"/>
        <family val="1"/>
      </rPr>
      <t xml:space="preserve">                                 </t>
    </r>
  </si>
  <si>
    <r>
      <t xml:space="preserve">150x10 mm </t>
    </r>
    <r>
      <rPr>
        <b/>
        <sz val="10"/>
        <rFont val="Times New Roman"/>
        <family val="1"/>
      </rPr>
      <t>(9.97.4)</t>
    </r>
  </si>
  <si>
    <r>
      <t xml:space="preserve">Steel work welded in built up sections/ framed work, including cutting, hoisting, fixing in position and applying a priming coat of approved steel primer using structural steel etc. as required.In gratings, frames, guard bar, ladder, railings, brackets, gates and similar works </t>
    </r>
    <r>
      <rPr>
        <b/>
        <sz val="10"/>
        <rFont val="Times New Roman"/>
        <family val="1"/>
      </rPr>
      <t>(10.25.2)</t>
    </r>
  </si>
  <si>
    <r>
      <t xml:space="preserve">Providing and fixing fly proof stainless steel grade 304 wire gauge, to windows and clerestory windows using wire gauge with average width of aperture 1.4 mm in both directions with wire of dia. 0.50 mm all complete.With 12 mm mild steel U beading </t>
    </r>
    <r>
      <rPr>
        <b/>
        <sz val="10"/>
        <rFont val="Times New Roman"/>
        <family val="1"/>
      </rPr>
      <t>(9.135.2)</t>
    </r>
  </si>
  <si>
    <r>
      <t xml:space="preserve">Dismantling doors, windows and clerestory windows (steel or wood) shutter including chowkhats, architrave, holdfasts etc. complete and stacking within 50 metres lead : Of area beyond 3 sq. metres </t>
    </r>
    <r>
      <rPr>
        <b/>
        <sz val="10"/>
        <rFont val="Times New Roman"/>
        <family val="1"/>
      </rPr>
      <t>(15.12.2)</t>
    </r>
  </si>
  <si>
    <r>
      <t xml:space="preserve">Providing and fixing M.S. grills of required pattern in frames of windows etc. with M.S. flats, square or round bars etc. all complete. Fixed to steel windows by welding </t>
    </r>
    <r>
      <rPr>
        <b/>
        <sz val="10"/>
        <rFont val="Times New Roman"/>
        <family val="1"/>
      </rPr>
      <t>(9.48.1)</t>
    </r>
  </si>
  <si>
    <r>
      <t xml:space="preserve">Finishing walls with Acrylic Smooth exterior paint of required shade:Old work ( Two or more coats applied @ 1.67 ltr /10sqm.) on existing cement paint surface ) </t>
    </r>
    <r>
      <rPr>
        <b/>
        <sz val="10"/>
        <rFont val="Times New Roman"/>
        <family val="1"/>
      </rPr>
      <t>(13.111.1)</t>
    </r>
  </si>
  <si>
    <r>
      <t xml:space="preserve">Painting with synthetic enamel paint of approved brand and
manufacture of required colour to give an even shade : One or more coats on old work </t>
    </r>
    <r>
      <rPr>
        <b/>
        <sz val="10"/>
        <rFont val="Times New Roman"/>
        <family val="1"/>
      </rPr>
      <t>(13.90.1)</t>
    </r>
  </si>
  <si>
    <r>
      <t xml:space="preserve">Distempering with 1st quality acrylic distember (Ready mix) having VOC content less than 50 grams/ litre of approved brand and manufacture to give an even shade :Old work (one or more coats) </t>
    </r>
    <r>
      <rPr>
        <b/>
        <sz val="10"/>
        <rFont val="Times New Roman"/>
        <family val="1"/>
      </rPr>
      <t>(13.90.1)</t>
    </r>
  </si>
  <si>
    <r>
      <t xml:space="preserve">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600x600 mm </t>
    </r>
    <r>
      <rPr>
        <b/>
        <sz val="10"/>
        <rFont val="Times New Roman"/>
        <family val="1"/>
      </rPr>
      <t>(11.47.2)</t>
    </r>
  </si>
  <si>
    <r>
      <t xml:space="preserve">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t>
    </r>
    <r>
      <rPr>
        <b/>
        <sz val="10"/>
        <rFont val="Times New Roman"/>
        <family val="1"/>
      </rPr>
      <t>(8.2.2.2)</t>
    </r>
  </si>
  <si>
    <r>
      <t xml:space="preserve">Providing and fixing 1mm thick M.S. sheet door with frame of 40x40x6 mm angle iron and 3 mm M.S. gusset plates at the junctions and corners, all necessary fittings complete, including applying a priming coat of approved steel primer. Using flats 30x6mm for diagonal braces and central cross piece </t>
    </r>
    <r>
      <rPr>
        <b/>
        <sz val="10"/>
        <rFont val="Times New Roman"/>
        <family val="1"/>
      </rPr>
      <t>(10.5.2)</t>
    </r>
  </si>
  <si>
    <r>
      <t xml:space="preserve">Providing and applying fibre reinforced elastomeric liquid water proofing membrane with resilient acrylic polymers having Sun Reflectivity Index (SRI) of 105 on top of concrete roof in three coats @10.76 litre/ 10 sqm. One coat of self-priming of elastomeric water 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 </t>
    </r>
    <r>
      <rPr>
        <b/>
        <sz val="10"/>
        <rFont val="Times New Roman"/>
        <family val="1"/>
      </rPr>
      <t>(22.22A)</t>
    </r>
    <r>
      <rPr>
        <sz val="10"/>
        <rFont val="Times New Roman"/>
        <family val="1"/>
      </rPr>
      <t xml:space="preserve">                         </t>
    </r>
  </si>
  <si>
    <r>
      <t xml:space="preserve">Providing and fixing soil, waste and vent pipes :  100 mm dia. Centrifugally cast (spun) iron socket &amp; spigot (S &amp;S) pipe as per IS :3989 </t>
    </r>
    <r>
      <rPr>
        <b/>
        <sz val="10"/>
        <rFont val="Times New Roman"/>
        <family val="1"/>
      </rPr>
      <t>(17.35.1.2)</t>
    </r>
  </si>
  <si>
    <r>
      <t xml:space="preserve">Providing lead caulked joints to sand cast iron/centrifugally cast (spun) iron pipes and fittings of diameter:    100 mm  </t>
    </r>
    <r>
      <rPr>
        <b/>
        <sz val="10"/>
        <rFont val="Times New Roman"/>
        <family val="1"/>
      </rPr>
      <t>(17.58.1)</t>
    </r>
  </si>
  <si>
    <r>
      <t xml:space="preserve">Providing and fixing bend of required degree with access door, insertion rubber washer 3 mm thick, bolts and nuts complete.   100 mm Sand cast iron S&amp;S as per IS:- 3989 </t>
    </r>
    <r>
      <rPr>
        <b/>
        <sz val="10"/>
        <rFont val="Times New Roman"/>
        <family val="1"/>
      </rPr>
      <t>(17.38.1.2)</t>
    </r>
  </si>
  <si>
    <r>
      <t xml:space="preserve">Providing and fixing plain bend of required degree. 100 mm  Sand cast iron S&amp;S as per IS: - 3989 </t>
    </r>
    <r>
      <rPr>
        <b/>
        <sz val="10"/>
        <rFont val="Times New Roman"/>
        <family val="1"/>
      </rPr>
      <t>(17.39.1.2)</t>
    </r>
  </si>
  <si>
    <r>
      <t xml:space="preserve">Providing and fixing single equal plain junction of required  degree. 100x100x100mm  Sand cast iron S&amp;S as per IS: - 3989 </t>
    </r>
    <r>
      <rPr>
        <b/>
        <sz val="10"/>
        <rFont val="Times New Roman"/>
        <family val="1"/>
      </rPr>
      <t>(17.44.1.2)</t>
    </r>
  </si>
  <si>
    <r>
      <t xml:space="preserve">Providing and fixing trap of self cleansing design with screwed down or hinged grating with or without vent arm complete, including cost of cutting and making good the walls and floors : 100 mm inlet and 100 mm outlet Sand cast iron S&amp;S as per IS: - 3989 </t>
    </r>
    <r>
      <rPr>
        <b/>
        <sz val="10"/>
        <rFont val="Times New Roman"/>
        <family val="1"/>
      </rPr>
      <t>(17.60.1.1)</t>
    </r>
  </si>
  <si>
    <r>
      <t>Providing and fixing 100mm sand cast Iron grating for gully trap.</t>
    </r>
    <r>
      <rPr>
        <b/>
        <sz val="10"/>
        <rFont val="Times New Roman"/>
        <family val="1"/>
      </rPr>
      <t>(17.29)</t>
    </r>
  </si>
  <si>
    <r>
      <t xml:space="preserve">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t>
    </r>
    <r>
      <rPr>
        <b/>
        <sz val="10"/>
        <rFont val="Times New Roman"/>
        <family val="1"/>
      </rPr>
      <t>(17.2.1)</t>
    </r>
  </si>
  <si>
    <r>
      <t xml:space="preserve">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t>
    </r>
    <r>
      <rPr>
        <b/>
        <sz val="10"/>
        <rFont val="Times New Roman"/>
        <family val="1"/>
      </rPr>
      <t>(17.7.2)</t>
    </r>
  </si>
  <si>
    <r>
      <t xml:space="preserve">Providing and fixing P.V.C. waste pipe for sink or wash basin including P.V.C. waste fittings complete. Semi rigid pipe  32 mm dia </t>
    </r>
    <r>
      <rPr>
        <b/>
        <sz val="10"/>
        <rFont val="Times New Roman"/>
        <family val="1"/>
      </rPr>
      <t>(17.28.1.1)</t>
    </r>
  </si>
  <si>
    <r>
      <t xml:space="preserve">Providing and fixing 600x450 mm beveled edge mirror of superior glass (of approved quality) complete with 6 mm thick hard board ground fixed to wooden cleats with C.P. brass screws and washers complete. </t>
    </r>
    <r>
      <rPr>
        <b/>
        <sz val="10"/>
        <rFont val="Times New Roman"/>
        <family val="1"/>
      </rPr>
      <t>(17.31)</t>
    </r>
  </si>
  <si>
    <r>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t>
    </r>
    <r>
      <rPr>
        <b/>
        <sz val="10"/>
        <rFont val="Times New Roman"/>
        <family val="1"/>
      </rPr>
      <t>(19.21.1)</t>
    </r>
  </si>
  <si>
    <r>
      <t xml:space="preserve">25mm dia. nominal bore </t>
    </r>
    <r>
      <rPr>
        <b/>
        <sz val="10"/>
        <rFont val="Times New Roman"/>
        <family val="1"/>
      </rPr>
      <t>(18.10.3)</t>
    </r>
  </si>
  <si>
    <r>
      <t xml:space="preserve">Providing and fixing C.P. brass bib cock of approved quality conforming to IS:8931 15 mm nominal bore </t>
    </r>
    <r>
      <rPr>
        <b/>
        <sz val="10"/>
        <rFont val="Times New Roman"/>
        <family val="1"/>
      </rPr>
      <t>(18.49.1)</t>
    </r>
  </si>
  <si>
    <r>
      <t xml:space="preserve">Providing and fixing C.P. brass stop cock (concealed)  of standard design  and of approved make conforming to IS:8931 15 mm nominal bore </t>
    </r>
    <r>
      <rPr>
        <b/>
        <sz val="10"/>
        <rFont val="Times New Roman"/>
        <family val="1"/>
      </rPr>
      <t>(18.52.1)</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</si>
  <si>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10"/>
        <rFont val="Times New Roman"/>
        <family val="1"/>
      </rPr>
      <t>(8.31)</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</si>
  <si>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r>
    <r>
      <rPr>
        <b/>
        <sz val="10"/>
        <rFont val="Times New Roman"/>
        <family val="1"/>
      </rPr>
      <t>(11.37)</t>
    </r>
  </si>
  <si>
    <r>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t>
    </r>
    <r>
      <rPr>
        <b/>
        <sz val="10"/>
        <rFont val="Times New Roman"/>
        <family val="1"/>
      </rPr>
      <t>(17.5.1)</t>
    </r>
  </si>
  <si>
    <r>
      <t xml:space="preserve">Cement concrete pavement with 1:2:4 (1 cement : 2 coarse sand : 4 graded stone aggregate 20 mm nominal size), including finishing
complete.  </t>
    </r>
    <r>
      <rPr>
        <b/>
        <sz val="10"/>
        <rFont val="Times New Roman"/>
        <family val="1"/>
      </rPr>
      <t xml:space="preserve">(11.7)  </t>
    </r>
    <r>
      <rPr>
        <sz val="10"/>
        <rFont val="Times New Roman"/>
        <family val="1"/>
      </rPr>
      <t xml:space="preserve">                                             </t>
    </r>
  </si>
  <si>
    <r>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t>
    </r>
    <r>
      <rPr>
        <b/>
        <sz val="10"/>
        <rFont val="Times New Roman"/>
        <family val="1"/>
      </rPr>
      <t>(15.60)</t>
    </r>
  </si>
  <si>
    <t>cum</t>
  </si>
  <si>
    <t>Sqm</t>
  </si>
  <si>
    <t xml:space="preserve">sqm </t>
  </si>
  <si>
    <t>kg</t>
  </si>
  <si>
    <t xml:space="preserve">Nos. </t>
  </si>
  <si>
    <t xml:space="preserve">cum         </t>
  </si>
  <si>
    <t>Kg</t>
  </si>
  <si>
    <t>kg.</t>
  </si>
  <si>
    <t>metre</t>
  </si>
  <si>
    <t>Nos.</t>
  </si>
  <si>
    <r>
      <t xml:space="preserve">Centering and shuttering including strutting, propping etc. and  removal of form for:
Lintels, beams, plinth beams, girders, bressumers and
cantilevers </t>
    </r>
    <r>
      <rPr>
        <b/>
        <sz val="10"/>
        <rFont val="Times New Roman"/>
        <family val="1"/>
      </rPr>
      <t>(5.9.5)</t>
    </r>
  </si>
  <si>
    <r>
      <t xml:space="preserve">Providing and fixing aluminium tower bolts, ISI marked, anodised (anodiccoating not less than grade AC 10 as per IS : 1868 ) transparent or dyed to required colour or shade, with necessary screws etc. complete :
250x10 mm </t>
    </r>
    <r>
      <rPr>
        <b/>
        <sz val="10"/>
        <rFont val="Times New Roman"/>
        <family val="1"/>
      </rPr>
      <t>(9.97.2)</t>
    </r>
  </si>
  <si>
    <r>
      <t xml:space="preserve">Providing and fixing G.I. pipes complete with G.I. fittings and clamps,including cutting and making good the walls etc.
Internal work - exposed on wall 
15mm dia. nominal bore  </t>
    </r>
    <r>
      <rPr>
        <b/>
        <sz val="10"/>
        <rFont val="Times New Roman"/>
        <family val="1"/>
      </rPr>
      <t>(18.10.1)</t>
    </r>
  </si>
  <si>
    <t>Add GST difference @6.33% on DSR 2018</t>
  </si>
  <si>
    <t xml:space="preserve">Demolishing cement concrete manually / by mechanical means and disposal of material within 50 metres lead as per direction of Engineer in charge.  Nominal concrete 1:3:6 or richer mix (i/c equivalent design mix) (15.2.1)            </t>
  </si>
  <si>
    <t xml:space="preserve">Demolishing brick work manually / by mechanical means including stacking of serviceable material and disposal of unserviceable material within 50 metres lead as per direction of Engineer-in-charge: In cement mortar   (15.7.4)                                               </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</si>
  <si>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 All kinds of soil (2.6.1)</t>
  </si>
  <si>
    <t>Providing and laying in position cement concrete of specified grade excluding the cost of centering and shuttering - All work up to plinth level : 1:4:8 (1 Cement : 4 coarse sand (zone-III) : 8 graded stone aggregate 40 mm nominal size)  (4.1.8)</t>
  </si>
  <si>
    <t>Dismantling old plaster or skirting raking out joints and cleaning the surface for plaster including disposal of rubbish to the dumping ground within 50 metres lead. (15.56)</t>
  </si>
  <si>
    <t xml:space="preserve">Removing dry or oil bound distemper, water proofing cement paint and the like by scrapping, sand papering and preparing the surface smooth including necessary repairs to scratches etc. complete. (13.91)    </t>
  </si>
  <si>
    <t>Providing and applying white cement based putty of average thickness 1mm, of approved brand and manufacturer, over the plastered wall surface to prepare the surface even and smooth complete. (13.80)</t>
  </si>
  <si>
    <t>Distempering with oil bound washable distemper of approved brand and manufacture to give an even shade New work (two or more coats) over and including water thinnable priming coat with cement primer  (13.41.1)</t>
  </si>
  <si>
    <t xml:space="preserve">Painting with synthetic enamel paint of approved brand and manufacture to  give an even shade :Two or more coats on new work (13.61.1)                         </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</si>
  <si>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</si>
  <si>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</si>
  <si>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</si>
  <si>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</si>
  <si>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</si>
  <si>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</si>
  <si>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</si>
  <si>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false ceiling at all heights with integral densified calcium silicate reinforced with fibre and natural filler false ceiling tiles of Size 595x595 mm of approved texture, design and patterns having NRC (Noise Reduction coefficient) of 0.50 (minimum) as per IS 8225:1987, Light reflectance of 85% (minimum). Non combustible as per BS:476 (part-4), fire performance as per BS:476 (part 6 &amp;7), humidity resistance of 100%, thermal conductivity &lt; 0.043 W/m K as per ASTM 518:1991,in true horizontal level suspended on interlocking metal T-Grid of hot dipped galvanised iron section of 0.33mm thick (galvanized @ 120 grams per sqm including both sides) comprising of main-T runners of size 24x38 mm of length 3000 mm, cross - T of size 24x32 mm of length 1200 mm and secondary intermediate cross-T of size 24x32 mm of length 600mm to form grid module of size 600 x 600 mm, suspended from ceiling using galvanised mild steel items (galvanizing @ 80 grams per sqm) i.e. 50 mm long, 8 mm outer diameter M-6 dash fasteners, 6 mm dia fully threaded hanger rod upto 1000 mm length and L-shape level adjuster of size 85x25x25x2 mm. Galvanised iron perimeter wall angle of size 24x24x0.40 mm of length 3000 mm to be fixed on periphery wall / partition with the help of plastic rawl plugs at 450 mm center to center and 40 mm long dry wall S.S screws. The work shall be carried out as per specifications, drawing and as per directions of Engineer-in-Charge. With 15 mm thick tegular edged light weight calcium  silicate false ceiling tiles. (26.22.1)</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</si>
  <si>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GI Metal Ceiling Lay in perforated Tegular edge global white color tiles of size 595x595 mm and 0.5 mm thick with 8 mm drop; made of GI sheet having galvanizing of 100 gms/sqm (both sides inclusive) and 20% perforation area with 1.8 mm dia holes and having NRC (Noise Reduction Coefficient ) of 0.5, electro statically polyester powder coated of thickness 60 microns (minimum), including factory painted after bending and perforation, and backed with a black Glass fiber acoustical fleece. (12.52.2)</t>
  </si>
  <si>
    <t>Brick work with common burnt clay F.P.S. (non modular) bricks of class designation 7.5 in  foundation and plinth in : Cement mortar 1:6 (1 cement : 6 coarse sand)(6.1.2)</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</si>
  <si>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(5.3)</t>
  </si>
  <si>
    <t>Reinforcement for R.C.C. work including straightening, cutting, bending, placing in position and binding all complete .  Thermo-Mechanically Treated bars of grade Fe-500D or more (5.22.6)</t>
  </si>
  <si>
    <t>Centering and shuttering including strutting, propping etc. and  removal of form for:
Lintels, beams, plinth beams, girders, bressumers and
cantilevers (5.9.5)</t>
  </si>
  <si>
    <t>Half brick masonry with common burnt clay F.P.S. (non modular) bricks of class designation 75 in superstructure above plinth level up to floor V level  : Cement mortar 1:4 (1 Cement : 4 coarse sand) (6.13.2)</t>
  </si>
  <si>
    <t xml:space="preserve">12 mm cement plaster of mix :  1:6 (1 cement : 6 coarse sand)   (13.4.2)                                  </t>
  </si>
  <si>
    <t>Providing and fixing aluminium tower bolts, ISI marked, anodised (anodiccoating not less than grade AC 10 as per IS : 1868 ) transparent or dyed to required colour or shade, with necessary screws etc. complete :
250x10 mm (9.97.2)</t>
  </si>
  <si>
    <t>150x10 mm (9.97.4)</t>
  </si>
  <si>
    <t>Steel work welded in built up sections/ framed work, including cutting, hoisting, fixing in position and applying a priming coat of approved steel primer using structural steel etc. as required.In gratings, frames, guard bar, ladder, railings, brackets, gates and similar works (10.25.2)</t>
  </si>
  <si>
    <t>Providing and fixing fly proof stainless steel grade 304 wire gauge, to windows and clerestory windows using wire gauge with average width of aperture 1.4 mm in both directions with wire of dia. 0.50 mm all complete.With 12 mm mild steel U beading (9.135.2)</t>
  </si>
  <si>
    <t>Dismantling doors, windows and clerestory windows (steel or wood) shutter including chowkhats, architrave, holdfasts etc. complete and stacking within 50 metres lead : Of area beyond 3 sq. metres (15.12.2)</t>
  </si>
  <si>
    <t>Providing and fixing M.S. grills of required pattern in frames of windows etc. with M.S. flats, square or round bars etc. all complete. Fixed to steel windows by welding (9.48.1)</t>
  </si>
  <si>
    <t>Finishing walls with Acrylic Smooth exterior paint of required shade:Old work ( Two or more coats applied @ 1.67 ltr /10sqm.) on existing cement paint surface ) (13.111.1)</t>
  </si>
  <si>
    <t>Painting with synthetic enamel paint of approved brand and
manufacture of required colour to give an even shade : One or more coats on old work (13.90.1)</t>
  </si>
  <si>
    <t>Distempering with 1st quality acrylic distember (Ready mix) having VOC content less than 50 grams/ litre of approved brand and manufacture to give an even shade :Old work (one or more coats) (13.90.1)</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</si>
  <si>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 Size of Tile 600x600 mm (11.47.2)</t>
  </si>
  <si>
    <t>Providing and fixing 18mm thick gang saw cut mirror polished (premoulded and prepolished) machine cut for kitchen platforms, vanity counters, window sills,  facias and similar locations of required size of approved shade, colour and texture laid over 20mm thick base cement mortar 1:4 (1 Cement : 4 coarse sand) with joints treated with white cement ,mixed with matching pigment, epoxy touch ups, including rubbing ,curing, moulding and polishing to edge to give high gloss finish etc. complete at all levels.Granite of any colour and shade Area of slab over 0.50 sqm (8.2.2.2)</t>
  </si>
  <si>
    <t>Providing and fixing 1mm thick M.S. sheet door with frame of 40x40x6 mm angle iron and 3 mm M.S. gusset plates at the junctions and corners, all necessary fittings complete, including applying a priming coat of approved steel primer. Using flats 30x6mm for diagonal braces and central cross piece (10.5.2)</t>
  </si>
  <si>
    <t xml:space="preserve">Providing and applying fibre reinforced elastomeric liquid water proofing membrane with resilient acrylic polymers having Sun Reflectivity Index (SRI) of 105 on top of concrete roof in three coats @10.76 litre/ 10 sqm. One coat of self-priming of elastomeric water 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 (22.22A)                         </t>
  </si>
  <si>
    <t>Providing and fixing soil, waste and vent pipes :  100 mm dia. Centrifugally cast (spun) iron socket &amp; spigot (S &amp;S) pipe as per IS :3989 (17.35.1.2)</t>
  </si>
  <si>
    <t>Providing lead caulked joints to sand cast iron/centrifugally cast (spun) iron pipes and fittings of diameter:    100 mm  (17.58.1)</t>
  </si>
  <si>
    <t>Providing and fixing bend of required degree with access door, insertion rubber washer 3 mm thick, bolts and nuts complete.   100 mm Sand cast iron S&amp;S as per IS:- 3989 (17.38.1.2)</t>
  </si>
  <si>
    <t>Providing and fixing plain bend of required degree. 100 mm  Sand cast iron S&amp;S as per IS: - 3989 (17.39.1.2)</t>
  </si>
  <si>
    <t>Providing and fixing single equal plain junction of required  degree. 100x100x100mm  Sand cast iron S&amp;S as per IS: - 3989 (17.44.1.2)</t>
  </si>
  <si>
    <t>Providing and fixing trap of self cleansing design with screwed down or hinged grating with or without vent arm complete, including cost of cutting and making good the walls and floors : 100 mm inlet and 100 mm outlet Sand cast iron S&amp;S as per IS: - 3989 (17.60.1.1)</t>
  </si>
  <si>
    <t>Providing and fixing 100mm sand cast Iron grating for gully trap.(17.29)</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</si>
  <si>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  W.C. pan with ISI marked white solid plastic seat and lid (17.2.1)</t>
  </si>
  <si>
    <t>Providing and fixing wash basin with C.I. brackets, 15 mm C.P. brass pillar taps, 32 mm C.P. brass waste of standard pattern,  including  painting of fittings and brackets, cutting and making good the walls wherever require :  White Vitreous China Wash basin size 630x450 mm with a single 15 mm C.P. brass pillar tap (17.7.2)</t>
  </si>
  <si>
    <t>Providing and fixing P.V.C. waste pipe for sink or wash basin including P.V.C. waste fittings complete. Semi rigid pipe  32 mm dia (17.28.1.1)</t>
  </si>
  <si>
    <t>Providing and fixing 600x450 mm beveled edge mirror of superior glass (of approved quality) complete with 6 mm thick hard board ground fixed to wooden cleats with C.P. brass screws and washers complete. (17.31)</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</si>
  <si>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(1cement : 3 coarse sand ) finished with a floating coat of neat cement and making necessary channels for the drain etc. complete. For pipes 100 to 250 mm diameter (19.21.1)</t>
  </si>
  <si>
    <t>Providing and fixing G.I. pipes complete with G.I. fittings and clamps,including cutting and making good the walls etc.
Internal work - exposed on wall 
15mm dia. nominal bore  (18.10.1)</t>
  </si>
  <si>
    <t>25mm dia. nominal bore (18.10.3)</t>
  </si>
  <si>
    <t>Providing and fixing C.P. brass bib cock of approved quality conforming to IS:8931 15 mm nominal bore (18.49.1)</t>
  </si>
  <si>
    <t>Providing and fixing C.P. brass stop cock (concealed)  of standard design  and of approved make conforming to IS:8931 15 mm nominal bore (18.52.1)</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</si>
  <si>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(8.31)</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</si>
  <si>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(11.37)</t>
  </si>
  <si>
    <t>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Single half stall urinal with 5 litre P.V.C. automatic flushing cistern (17.5.1)</t>
  </si>
  <si>
    <t xml:space="preserve">Cement concrete pavement with 1:2:4 (1 cement : 2 coarse sand : 4 graded stone aggregate 20 mm nominal size), including finishing
complete.  (11.7)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</si>
  <si>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(15.60)</t>
  </si>
  <si>
    <t>unit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</si>
</sst>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justify"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Fill="1" applyBorder="1" applyAlignment="1">
      <alignment horizontal="center" wrapText="1"/>
    </xf>
    <xf numFmtId="175" fontId="43" fillId="0" borderId="21" xfId="0" applyNumberFormat="1" applyFont="1" applyFill="1" applyBorder="1" applyAlignment="1">
      <alignment horizontal="left"/>
    </xf>
    <xf numFmtId="0" fontId="25" fillId="0" borderId="21" xfId="0" applyFont="1" applyFill="1" applyBorder="1" applyAlignment="1">
      <alignment horizontal="justify" vertical="top" wrapText="1" shrinkToFit="1"/>
    </xf>
    <xf numFmtId="0" fontId="25" fillId="0" borderId="21" xfId="0" applyFont="1" applyFill="1" applyBorder="1" applyAlignment="1">
      <alignment horizontal="center" wrapText="1" shrinkToFit="1"/>
    </xf>
    <xf numFmtId="0" fontId="25" fillId="0" borderId="21" xfId="0" applyFont="1" applyFill="1" applyBorder="1" applyAlignment="1">
      <alignment horizontal="justify" vertical="justify" wrapText="1" shrinkToFit="1"/>
    </xf>
    <xf numFmtId="0" fontId="25" fillId="0" borderId="21" xfId="0" applyFont="1" applyFill="1" applyBorder="1" applyAlignment="1">
      <alignment horizontal="justify" vertical="justify" wrapText="1"/>
    </xf>
    <xf numFmtId="175" fontId="25" fillId="0" borderId="21" xfId="0"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5"/>
  <sheetViews>
    <sheetView showGridLines="0" zoomScale="70" zoomScaleNormal="70" zoomScalePageLayoutView="0" workbookViewId="0" topLeftCell="A71">
      <selection activeCell="A6" sqref="A6:BC6"/>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24.710937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2" t="str">
        <f>B2&amp;" BoQ"</f>
        <v>Percentage BoQ</v>
      </c>
      <c r="B1" s="82"/>
      <c r="C1" s="82"/>
      <c r="D1" s="82"/>
      <c r="E1" s="82"/>
      <c r="F1" s="82"/>
      <c r="G1" s="82"/>
      <c r="H1" s="82"/>
      <c r="I1" s="82"/>
      <c r="J1" s="82"/>
      <c r="K1" s="82"/>
      <c r="L1" s="82"/>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3" t="s">
        <v>116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6" customHeight="1">
      <c r="A5" s="83" t="s">
        <v>117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27" customHeight="1">
      <c r="A6" s="83" t="s">
        <v>118</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13.5"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54.75">
      <c r="A8" s="11" t="s">
        <v>66</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13.5">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76</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78</v>
      </c>
      <c r="IC13" s="38" t="s">
        <v>34</v>
      </c>
      <c r="IE13" s="39"/>
      <c r="IF13" s="39" t="s">
        <v>35</v>
      </c>
      <c r="IG13" s="39" t="s">
        <v>36</v>
      </c>
      <c r="IH13" s="39">
        <v>10</v>
      </c>
      <c r="II13" s="39" t="s">
        <v>37</v>
      </c>
    </row>
    <row r="14" spans="1:243" s="38" customFormat="1" ht="49.5" customHeight="1">
      <c r="A14" s="22">
        <v>1</v>
      </c>
      <c r="B14" s="79" t="s">
        <v>119</v>
      </c>
      <c r="C14" s="24" t="s">
        <v>38</v>
      </c>
      <c r="D14" s="78">
        <v>1</v>
      </c>
      <c r="E14" s="88" t="s">
        <v>174</v>
      </c>
      <c r="F14" s="78">
        <v>1737.45</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1737.45</v>
      </c>
      <c r="BB14" s="48">
        <f aca="true" t="shared" si="2" ref="BB14:BB24">BA14+SUM(N14:AZ14)</f>
        <v>1737.45</v>
      </c>
      <c r="BC14" s="37" t="str">
        <f aca="true" t="shared" si="3" ref="BC14:BC24">SpellNumber(L14,BB14)</f>
        <v>INR  One Thousand Seven Hundred &amp; Thirty Seven  and Paise Forty Five Only</v>
      </c>
      <c r="IA14" s="38">
        <v>1</v>
      </c>
      <c r="IB14" s="77" t="s">
        <v>188</v>
      </c>
      <c r="IC14" s="38" t="s">
        <v>38</v>
      </c>
      <c r="ID14" s="38">
        <v>1</v>
      </c>
      <c r="IE14" s="39" t="s">
        <v>174</v>
      </c>
      <c r="IF14" s="39" t="s">
        <v>42</v>
      </c>
      <c r="IG14" s="39" t="s">
        <v>36</v>
      </c>
      <c r="IH14" s="39">
        <v>123.223</v>
      </c>
      <c r="II14" s="39" t="s">
        <v>39</v>
      </c>
    </row>
    <row r="15" spans="1:243" s="38" customFormat="1" ht="38.25" customHeight="1">
      <c r="A15" s="22">
        <v>2</v>
      </c>
      <c r="B15" s="79" t="s">
        <v>120</v>
      </c>
      <c r="C15" s="24" t="s">
        <v>43</v>
      </c>
      <c r="D15" s="78">
        <v>13</v>
      </c>
      <c r="E15" s="88" t="s">
        <v>174</v>
      </c>
      <c r="F15" s="78">
        <v>1469.9</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19108.7</v>
      </c>
      <c r="BB15" s="48">
        <f t="shared" si="2"/>
        <v>19108.7</v>
      </c>
      <c r="BC15" s="37" t="str">
        <f t="shared" si="3"/>
        <v>INR  Nineteen Thousand One Hundred &amp; Eight  and Paise Seventy Only</v>
      </c>
      <c r="IA15" s="38">
        <v>2</v>
      </c>
      <c r="IB15" s="77" t="s">
        <v>189</v>
      </c>
      <c r="IC15" s="38" t="s">
        <v>43</v>
      </c>
      <c r="ID15" s="38">
        <v>13</v>
      </c>
      <c r="IE15" s="39" t="s">
        <v>174</v>
      </c>
      <c r="IF15" s="39" t="s">
        <v>44</v>
      </c>
      <c r="IG15" s="39" t="s">
        <v>45</v>
      </c>
      <c r="IH15" s="39">
        <v>213</v>
      </c>
      <c r="II15" s="39" t="s">
        <v>39</v>
      </c>
    </row>
    <row r="16" spans="1:243" s="38" customFormat="1" ht="59.25" customHeight="1">
      <c r="A16" s="22">
        <v>3</v>
      </c>
      <c r="B16" s="79" t="s">
        <v>121</v>
      </c>
      <c r="C16" s="24" t="s">
        <v>46</v>
      </c>
      <c r="D16" s="78">
        <v>6</v>
      </c>
      <c r="E16" s="88" t="s">
        <v>174</v>
      </c>
      <c r="F16" s="78">
        <v>181.85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1091.1</v>
      </c>
      <c r="BB16" s="48">
        <f t="shared" si="2"/>
        <v>1091.1</v>
      </c>
      <c r="BC16" s="37" t="str">
        <f t="shared" si="3"/>
        <v>INR  One Thousand  &amp;Ninety One  and Paise Ten Only</v>
      </c>
      <c r="IA16" s="38">
        <v>3</v>
      </c>
      <c r="IB16" s="77" t="s">
        <v>190</v>
      </c>
      <c r="IC16" s="38" t="s">
        <v>46</v>
      </c>
      <c r="ID16" s="38">
        <v>6</v>
      </c>
      <c r="IE16" s="39" t="s">
        <v>174</v>
      </c>
      <c r="IF16" s="39" t="s">
        <v>35</v>
      </c>
      <c r="IG16" s="39" t="s">
        <v>47</v>
      </c>
      <c r="IH16" s="39">
        <v>10</v>
      </c>
      <c r="II16" s="39" t="s">
        <v>39</v>
      </c>
    </row>
    <row r="17" spans="1:243" s="38" customFormat="1" ht="40.5" customHeight="1">
      <c r="A17" s="22">
        <v>4</v>
      </c>
      <c r="B17" s="79" t="s">
        <v>122</v>
      </c>
      <c r="C17" s="24" t="s">
        <v>48</v>
      </c>
      <c r="D17" s="78">
        <v>1</v>
      </c>
      <c r="E17" s="88" t="s">
        <v>174</v>
      </c>
      <c r="F17" s="78">
        <v>5789.6</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5789.6</v>
      </c>
      <c r="BB17" s="48">
        <f t="shared" si="2"/>
        <v>5789.6</v>
      </c>
      <c r="BC17" s="37" t="str">
        <f t="shared" si="3"/>
        <v>INR  Five Thousand Seven Hundred &amp; Eighty Nine  and Paise Sixty Only</v>
      </c>
      <c r="IA17" s="38">
        <v>4</v>
      </c>
      <c r="IB17" s="77" t="s">
        <v>191</v>
      </c>
      <c r="IC17" s="38" t="s">
        <v>48</v>
      </c>
      <c r="ID17" s="38">
        <v>1</v>
      </c>
      <c r="IE17" s="39" t="s">
        <v>174</v>
      </c>
      <c r="IF17" s="39" t="s">
        <v>49</v>
      </c>
      <c r="IG17" s="39" t="s">
        <v>50</v>
      </c>
      <c r="IH17" s="39">
        <v>10</v>
      </c>
      <c r="II17" s="39" t="s">
        <v>39</v>
      </c>
    </row>
    <row r="18" spans="1:243" s="38" customFormat="1" ht="30" customHeight="1">
      <c r="A18" s="22">
        <v>5</v>
      </c>
      <c r="B18" s="90" t="s">
        <v>123</v>
      </c>
      <c r="C18" s="24" t="s">
        <v>51</v>
      </c>
      <c r="D18" s="78">
        <v>73.1</v>
      </c>
      <c r="E18" s="91" t="s">
        <v>175</v>
      </c>
      <c r="F18" s="78">
        <v>39</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2850.9</v>
      </c>
      <c r="BB18" s="48">
        <f t="shared" si="2"/>
        <v>2850.9</v>
      </c>
      <c r="BC18" s="37" t="str">
        <f t="shared" si="3"/>
        <v>INR  Two Thousand Eight Hundred &amp; Fifty  and Paise Ninety Only</v>
      </c>
      <c r="IA18" s="38">
        <v>5</v>
      </c>
      <c r="IB18" s="77" t="s">
        <v>192</v>
      </c>
      <c r="IC18" s="38" t="s">
        <v>51</v>
      </c>
      <c r="ID18" s="38">
        <v>73.1</v>
      </c>
      <c r="IE18" s="39" t="s">
        <v>175</v>
      </c>
      <c r="IF18" s="39" t="s">
        <v>42</v>
      </c>
      <c r="IG18" s="39" t="s">
        <v>36</v>
      </c>
      <c r="IH18" s="39">
        <v>123.223</v>
      </c>
      <c r="II18" s="39" t="s">
        <v>39</v>
      </c>
    </row>
    <row r="19" spans="1:243" s="38" customFormat="1" ht="39" customHeight="1">
      <c r="A19" s="22">
        <v>6</v>
      </c>
      <c r="B19" s="79" t="s">
        <v>124</v>
      </c>
      <c r="C19" s="24" t="s">
        <v>52</v>
      </c>
      <c r="D19" s="78">
        <v>385</v>
      </c>
      <c r="E19" s="88" t="s">
        <v>68</v>
      </c>
      <c r="F19" s="78">
        <v>18.25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7026.25</v>
      </c>
      <c r="BB19" s="48">
        <f t="shared" si="2"/>
        <v>7026.25</v>
      </c>
      <c r="BC19" s="37" t="str">
        <f t="shared" si="3"/>
        <v>INR  Seven Thousand  &amp;Twenty Six  and Paise Twenty Five Only</v>
      </c>
      <c r="IA19" s="38">
        <v>6</v>
      </c>
      <c r="IB19" s="77" t="s">
        <v>193</v>
      </c>
      <c r="IC19" s="38" t="s">
        <v>52</v>
      </c>
      <c r="ID19" s="38">
        <v>385</v>
      </c>
      <c r="IE19" s="39" t="s">
        <v>68</v>
      </c>
      <c r="IF19" s="39" t="s">
        <v>44</v>
      </c>
      <c r="IG19" s="39" t="s">
        <v>45</v>
      </c>
      <c r="IH19" s="39">
        <v>213</v>
      </c>
      <c r="II19" s="39" t="s">
        <v>39</v>
      </c>
    </row>
    <row r="20" spans="1:243" s="38" customFormat="1" ht="52.5" customHeight="1">
      <c r="A20" s="22">
        <v>7</v>
      </c>
      <c r="B20" s="79" t="s">
        <v>125</v>
      </c>
      <c r="C20" s="24" t="s">
        <v>53</v>
      </c>
      <c r="D20" s="78">
        <v>385</v>
      </c>
      <c r="E20" s="88" t="s">
        <v>176</v>
      </c>
      <c r="F20" s="78">
        <v>115.15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44332.75</v>
      </c>
      <c r="BB20" s="48">
        <f t="shared" si="2"/>
        <v>44332.75</v>
      </c>
      <c r="BC20" s="37" t="str">
        <f t="shared" si="3"/>
        <v>INR  Forty Four Thousand Three Hundred &amp; Thirty Two  and Paise Seventy Five Only</v>
      </c>
      <c r="IA20" s="38">
        <v>7</v>
      </c>
      <c r="IB20" s="77" t="s">
        <v>194</v>
      </c>
      <c r="IC20" s="38" t="s">
        <v>53</v>
      </c>
      <c r="ID20" s="38">
        <v>385</v>
      </c>
      <c r="IE20" s="39" t="s">
        <v>176</v>
      </c>
      <c r="IF20" s="39" t="s">
        <v>35</v>
      </c>
      <c r="IG20" s="39" t="s">
        <v>47</v>
      </c>
      <c r="IH20" s="39">
        <v>10</v>
      </c>
      <c r="II20" s="39" t="s">
        <v>39</v>
      </c>
    </row>
    <row r="21" spans="1:243" s="38" customFormat="1" ht="48" customHeight="1">
      <c r="A21" s="22">
        <v>8</v>
      </c>
      <c r="B21" s="79" t="s">
        <v>126</v>
      </c>
      <c r="C21" s="24" t="s">
        <v>54</v>
      </c>
      <c r="D21" s="78">
        <v>457</v>
      </c>
      <c r="E21" s="88" t="s">
        <v>68</v>
      </c>
      <c r="F21" s="78">
        <v>153.45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70126.65</v>
      </c>
      <c r="BB21" s="48">
        <f t="shared" si="2"/>
        <v>70126.65</v>
      </c>
      <c r="BC21" s="37" t="str">
        <f t="shared" si="3"/>
        <v>INR  Seventy Thousand One Hundred &amp; Twenty Six  and Paise Sixty Five Only</v>
      </c>
      <c r="IA21" s="38">
        <v>8</v>
      </c>
      <c r="IB21" s="38" t="s">
        <v>195</v>
      </c>
      <c r="IC21" s="38" t="s">
        <v>54</v>
      </c>
      <c r="ID21" s="38">
        <v>457</v>
      </c>
      <c r="IE21" s="39" t="s">
        <v>68</v>
      </c>
      <c r="IF21" s="39" t="s">
        <v>49</v>
      </c>
      <c r="IG21" s="39" t="s">
        <v>50</v>
      </c>
      <c r="IH21" s="39">
        <v>10</v>
      </c>
      <c r="II21" s="39" t="s">
        <v>39</v>
      </c>
    </row>
    <row r="22" spans="1:243" s="38" customFormat="1" ht="42.75" customHeight="1">
      <c r="A22" s="22">
        <v>9</v>
      </c>
      <c r="B22" s="79" t="s">
        <v>127</v>
      </c>
      <c r="C22" s="24" t="s">
        <v>55</v>
      </c>
      <c r="D22" s="78">
        <v>22</v>
      </c>
      <c r="E22" s="88" t="s">
        <v>68</v>
      </c>
      <c r="F22" s="78">
        <v>121.55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2674.1</v>
      </c>
      <c r="BB22" s="48">
        <f t="shared" si="2"/>
        <v>2674.1</v>
      </c>
      <c r="BC22" s="37" t="str">
        <f t="shared" si="3"/>
        <v>INR  Two Thousand Six Hundred &amp; Seventy Four  and Paise Ten Only</v>
      </c>
      <c r="IA22" s="38">
        <v>9</v>
      </c>
      <c r="IB22" s="77" t="s">
        <v>196</v>
      </c>
      <c r="IC22" s="38" t="s">
        <v>55</v>
      </c>
      <c r="ID22" s="38">
        <v>22</v>
      </c>
      <c r="IE22" s="39" t="s">
        <v>68</v>
      </c>
      <c r="IF22" s="39" t="s">
        <v>42</v>
      </c>
      <c r="IG22" s="39" t="s">
        <v>36</v>
      </c>
      <c r="IH22" s="39">
        <v>123.223</v>
      </c>
      <c r="II22" s="39" t="s">
        <v>39</v>
      </c>
    </row>
    <row r="23" spans="1:243" s="38" customFormat="1" ht="150" customHeight="1">
      <c r="A23" s="22">
        <v>10</v>
      </c>
      <c r="B23" s="79" t="s">
        <v>128</v>
      </c>
      <c r="C23" s="24" t="s">
        <v>56</v>
      </c>
      <c r="D23" s="78">
        <v>894</v>
      </c>
      <c r="E23" s="91" t="s">
        <v>177</v>
      </c>
      <c r="F23" s="78">
        <v>423.95</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379011.3</v>
      </c>
      <c r="BB23" s="48">
        <f t="shared" si="2"/>
        <v>379011.3</v>
      </c>
      <c r="BC23" s="37" t="str">
        <f t="shared" si="3"/>
        <v>INR  Three Lakh Seventy Nine Thousand  &amp;Eleven  and Paise Thirty Only</v>
      </c>
      <c r="IA23" s="38">
        <v>10</v>
      </c>
      <c r="IB23" s="77" t="s">
        <v>197</v>
      </c>
      <c r="IC23" s="38" t="s">
        <v>56</v>
      </c>
      <c r="ID23" s="38">
        <v>894</v>
      </c>
      <c r="IE23" s="39" t="s">
        <v>177</v>
      </c>
      <c r="IF23" s="39" t="s">
        <v>44</v>
      </c>
      <c r="IG23" s="39" t="s">
        <v>45</v>
      </c>
      <c r="IH23" s="39">
        <v>213</v>
      </c>
      <c r="II23" s="39" t="s">
        <v>39</v>
      </c>
    </row>
    <row r="24" spans="1:243" s="38" customFormat="1" ht="82.5" customHeight="1">
      <c r="A24" s="22">
        <v>11</v>
      </c>
      <c r="B24" s="90" t="s">
        <v>129</v>
      </c>
      <c r="C24" s="24" t="s">
        <v>57</v>
      </c>
      <c r="D24" s="78">
        <v>29</v>
      </c>
      <c r="E24" s="91" t="s">
        <v>68</v>
      </c>
      <c r="F24" s="78">
        <v>997.7</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28933.3</v>
      </c>
      <c r="BB24" s="48">
        <f t="shared" si="2"/>
        <v>28933.3</v>
      </c>
      <c r="BC24" s="37" t="str">
        <f t="shared" si="3"/>
        <v>INR  Twenty Eight Thousand Nine Hundred &amp; Thirty Three  and Paise Thirty Only</v>
      </c>
      <c r="IA24" s="38">
        <v>11</v>
      </c>
      <c r="IB24" s="77" t="s">
        <v>198</v>
      </c>
      <c r="IC24" s="38" t="s">
        <v>57</v>
      </c>
      <c r="ID24" s="38">
        <v>29</v>
      </c>
      <c r="IE24" s="39" t="s">
        <v>68</v>
      </c>
      <c r="IF24" s="39" t="s">
        <v>35</v>
      </c>
      <c r="IG24" s="39" t="s">
        <v>47</v>
      </c>
      <c r="IH24" s="39">
        <v>10</v>
      </c>
      <c r="II24" s="39" t="s">
        <v>39</v>
      </c>
    </row>
    <row r="25" spans="1:243" s="38" customFormat="1" ht="69" customHeight="1">
      <c r="A25" s="22">
        <v>12</v>
      </c>
      <c r="B25" s="90" t="s">
        <v>130</v>
      </c>
      <c r="C25" s="24" t="s">
        <v>77</v>
      </c>
      <c r="D25" s="78">
        <v>88</v>
      </c>
      <c r="E25" s="88" t="s">
        <v>68</v>
      </c>
      <c r="F25" s="78">
        <v>1296.4</v>
      </c>
      <c r="G25" s="41"/>
      <c r="H25" s="41"/>
      <c r="I25" s="40" t="s">
        <v>40</v>
      </c>
      <c r="J25" s="43">
        <f aca="true" t="shared" si="4" ref="J25:J37">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7">total_amount_ba($B$2,$D$2,D25,F25,J25,K25,M25)</f>
        <v>114083.2</v>
      </c>
      <c r="BB25" s="48">
        <f aca="true" t="shared" si="6" ref="BB25:BB37">BA25+SUM(N25:AZ25)</f>
        <v>114083.2</v>
      </c>
      <c r="BC25" s="37" t="str">
        <f aca="true" t="shared" si="7" ref="BC25:BC37">SpellNumber(L25,BB25)</f>
        <v>INR  One Lakh Fourteen Thousand  &amp;Eighty Three  and Paise Twenty Only</v>
      </c>
      <c r="IA25" s="38">
        <v>12</v>
      </c>
      <c r="IB25" s="77" t="s">
        <v>199</v>
      </c>
      <c r="IC25" s="38" t="s">
        <v>77</v>
      </c>
      <c r="ID25" s="38">
        <v>88</v>
      </c>
      <c r="IE25" s="39" t="s">
        <v>68</v>
      </c>
      <c r="IF25" s="39" t="s">
        <v>42</v>
      </c>
      <c r="IG25" s="39" t="s">
        <v>36</v>
      </c>
      <c r="IH25" s="39">
        <v>123.223</v>
      </c>
      <c r="II25" s="39" t="s">
        <v>39</v>
      </c>
    </row>
    <row r="26" spans="1:243" s="38" customFormat="1" ht="48" customHeight="1">
      <c r="A26" s="22">
        <v>13</v>
      </c>
      <c r="B26" s="79" t="s">
        <v>131</v>
      </c>
      <c r="C26" s="24" t="s">
        <v>58</v>
      </c>
      <c r="D26" s="78">
        <v>6</v>
      </c>
      <c r="E26" s="88" t="s">
        <v>178</v>
      </c>
      <c r="F26" s="78">
        <v>59.65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357.9</v>
      </c>
      <c r="BB26" s="48">
        <f t="shared" si="6"/>
        <v>357.9</v>
      </c>
      <c r="BC26" s="37" t="str">
        <f t="shared" si="7"/>
        <v>INR  Three Hundred &amp; Fifty Seven  and Paise Ninety Only</v>
      </c>
      <c r="IA26" s="38">
        <v>13</v>
      </c>
      <c r="IB26" s="77" t="s">
        <v>200</v>
      </c>
      <c r="IC26" s="38" t="s">
        <v>58</v>
      </c>
      <c r="ID26" s="38">
        <v>6</v>
      </c>
      <c r="IE26" s="39" t="s">
        <v>178</v>
      </c>
      <c r="IF26" s="39" t="s">
        <v>44</v>
      </c>
      <c r="IG26" s="39" t="s">
        <v>45</v>
      </c>
      <c r="IH26" s="39">
        <v>213</v>
      </c>
      <c r="II26" s="39" t="s">
        <v>39</v>
      </c>
    </row>
    <row r="27" spans="1:243" s="38" customFormat="1" ht="42.75" customHeight="1">
      <c r="A27" s="22">
        <v>14</v>
      </c>
      <c r="B27" s="90" t="s">
        <v>132</v>
      </c>
      <c r="C27" s="24" t="s">
        <v>59</v>
      </c>
      <c r="D27" s="78">
        <v>2</v>
      </c>
      <c r="E27" s="88" t="s">
        <v>39</v>
      </c>
      <c r="F27" s="78">
        <v>458.55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917.1</v>
      </c>
      <c r="BB27" s="48">
        <f t="shared" si="6"/>
        <v>917.1</v>
      </c>
      <c r="BC27" s="37" t="str">
        <f t="shared" si="7"/>
        <v>INR  Nine Hundred &amp; Seventeen  and Paise Ten Only</v>
      </c>
      <c r="IA27" s="38">
        <v>14</v>
      </c>
      <c r="IB27" s="77" t="s">
        <v>201</v>
      </c>
      <c r="IC27" s="38" t="s">
        <v>59</v>
      </c>
      <c r="ID27" s="38">
        <v>2</v>
      </c>
      <c r="IE27" s="39" t="s">
        <v>39</v>
      </c>
      <c r="IF27" s="39" t="s">
        <v>35</v>
      </c>
      <c r="IG27" s="39" t="s">
        <v>47</v>
      </c>
      <c r="IH27" s="39">
        <v>10</v>
      </c>
      <c r="II27" s="39" t="s">
        <v>39</v>
      </c>
    </row>
    <row r="28" spans="1:243" s="38" customFormat="1" ht="68.25" customHeight="1">
      <c r="A28" s="22">
        <v>15</v>
      </c>
      <c r="B28" s="79" t="s">
        <v>133</v>
      </c>
      <c r="C28" s="24" t="s">
        <v>60</v>
      </c>
      <c r="D28" s="78">
        <v>2</v>
      </c>
      <c r="E28" s="88" t="s">
        <v>39</v>
      </c>
      <c r="F28" s="78">
        <v>851.6</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1703.2</v>
      </c>
      <c r="BB28" s="48">
        <f t="shared" si="6"/>
        <v>1703.2</v>
      </c>
      <c r="BC28" s="37" t="str">
        <f t="shared" si="7"/>
        <v>INR  One Thousand Seven Hundred &amp; Three  and Paise Twenty Only</v>
      </c>
      <c r="IA28" s="38">
        <v>15</v>
      </c>
      <c r="IB28" s="77" t="s">
        <v>202</v>
      </c>
      <c r="IC28" s="38" t="s">
        <v>60</v>
      </c>
      <c r="ID28" s="38">
        <v>2</v>
      </c>
      <c r="IE28" s="39" t="s">
        <v>39</v>
      </c>
      <c r="IF28" s="39" t="s">
        <v>49</v>
      </c>
      <c r="IG28" s="39" t="s">
        <v>50</v>
      </c>
      <c r="IH28" s="39">
        <v>10</v>
      </c>
      <c r="II28" s="39" t="s">
        <v>39</v>
      </c>
    </row>
    <row r="29" spans="1:243" s="38" customFormat="1" ht="47.25" customHeight="1">
      <c r="A29" s="22">
        <v>16</v>
      </c>
      <c r="B29" s="79" t="s">
        <v>134</v>
      </c>
      <c r="C29" s="24" t="s">
        <v>61</v>
      </c>
      <c r="D29" s="78">
        <v>2</v>
      </c>
      <c r="E29" s="88" t="s">
        <v>178</v>
      </c>
      <c r="F29" s="78">
        <v>62.05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124.1</v>
      </c>
      <c r="BB29" s="48">
        <f t="shared" si="6"/>
        <v>124.1</v>
      </c>
      <c r="BC29" s="37" t="str">
        <f t="shared" si="7"/>
        <v>INR  One Hundred &amp; Twenty Four  and Paise Ten Only</v>
      </c>
      <c r="IA29" s="38">
        <v>16</v>
      </c>
      <c r="IB29" s="77" t="s">
        <v>203</v>
      </c>
      <c r="IC29" s="38" t="s">
        <v>61</v>
      </c>
      <c r="ID29" s="38">
        <v>2</v>
      </c>
      <c r="IE29" s="39" t="s">
        <v>178</v>
      </c>
      <c r="IF29" s="39" t="s">
        <v>44</v>
      </c>
      <c r="IG29" s="39" t="s">
        <v>63</v>
      </c>
      <c r="IH29" s="39">
        <v>10</v>
      </c>
      <c r="II29" s="39" t="s">
        <v>39</v>
      </c>
    </row>
    <row r="30" spans="1:243" s="38" customFormat="1" ht="243" customHeight="1">
      <c r="A30" s="22">
        <v>17</v>
      </c>
      <c r="B30" s="92" t="s">
        <v>135</v>
      </c>
      <c r="C30" s="24" t="s">
        <v>62</v>
      </c>
      <c r="D30" s="78">
        <v>52.68</v>
      </c>
      <c r="E30" s="88" t="s">
        <v>68</v>
      </c>
      <c r="F30" s="78">
        <v>1688.8</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88965.98</v>
      </c>
      <c r="BB30" s="48">
        <f t="shared" si="6"/>
        <v>88965.98</v>
      </c>
      <c r="BC30" s="37" t="str">
        <f t="shared" si="7"/>
        <v>INR  Eighty Eight Thousand Nine Hundred &amp; Sixty Five  and Paise Ninety Eight Only</v>
      </c>
      <c r="IA30" s="38">
        <v>17</v>
      </c>
      <c r="IB30" s="77" t="s">
        <v>204</v>
      </c>
      <c r="IC30" s="38" t="s">
        <v>62</v>
      </c>
      <c r="ID30" s="38">
        <v>52.68</v>
      </c>
      <c r="IE30" s="39" t="s">
        <v>68</v>
      </c>
      <c r="IF30" s="39" t="s">
        <v>44</v>
      </c>
      <c r="IG30" s="39" t="s">
        <v>63</v>
      </c>
      <c r="IH30" s="39">
        <v>10</v>
      </c>
      <c r="II30" s="39" t="s">
        <v>39</v>
      </c>
    </row>
    <row r="31" spans="1:243" s="38" customFormat="1" ht="313.5" customHeight="1">
      <c r="A31" s="22">
        <v>18</v>
      </c>
      <c r="B31" s="92" t="s">
        <v>136</v>
      </c>
      <c r="C31" s="24" t="s">
        <v>69</v>
      </c>
      <c r="D31" s="78">
        <v>61.28</v>
      </c>
      <c r="E31" s="88" t="s">
        <v>68</v>
      </c>
      <c r="F31" s="78">
        <v>1649.15</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101059.91</v>
      </c>
      <c r="BB31" s="48">
        <f t="shared" si="6"/>
        <v>101059.91</v>
      </c>
      <c r="BC31" s="37" t="str">
        <f t="shared" si="7"/>
        <v>INR  One Lakh One Thousand  &amp;Fifty Nine  and Paise Ninety One Only</v>
      </c>
      <c r="IA31" s="38">
        <v>18</v>
      </c>
      <c r="IB31" s="77" t="s">
        <v>205</v>
      </c>
      <c r="IC31" s="38" t="s">
        <v>69</v>
      </c>
      <c r="ID31" s="38">
        <v>61.28</v>
      </c>
      <c r="IE31" s="39" t="s">
        <v>68</v>
      </c>
      <c r="IF31" s="39" t="s">
        <v>44</v>
      </c>
      <c r="IG31" s="39" t="s">
        <v>63</v>
      </c>
      <c r="IH31" s="39">
        <v>10</v>
      </c>
      <c r="II31" s="39" t="s">
        <v>39</v>
      </c>
    </row>
    <row r="32" spans="1:243" s="38" customFormat="1" ht="48" customHeight="1">
      <c r="A32" s="22">
        <v>19</v>
      </c>
      <c r="B32" s="90" t="s">
        <v>137</v>
      </c>
      <c r="C32" s="24" t="s">
        <v>70</v>
      </c>
      <c r="D32" s="78">
        <v>1</v>
      </c>
      <c r="E32" s="91" t="s">
        <v>174</v>
      </c>
      <c r="F32" s="78">
        <v>6157.45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6157.45</v>
      </c>
      <c r="BB32" s="48">
        <f>BA32+SUM(N32:AZ32)</f>
        <v>6157.45</v>
      </c>
      <c r="BC32" s="37" t="str">
        <f>SpellNumber(L32,BB32)</f>
        <v>INR  Six Thousand One Hundred &amp; Fifty Seven  and Paise Forty Five Only</v>
      </c>
      <c r="IA32" s="38">
        <v>19</v>
      </c>
      <c r="IB32" s="77" t="s">
        <v>206</v>
      </c>
      <c r="IC32" s="38" t="s">
        <v>70</v>
      </c>
      <c r="ID32" s="38">
        <v>1</v>
      </c>
      <c r="IE32" s="39" t="s">
        <v>174</v>
      </c>
      <c r="IF32" s="39" t="s">
        <v>44</v>
      </c>
      <c r="IG32" s="39" t="s">
        <v>63</v>
      </c>
      <c r="IH32" s="39">
        <v>10</v>
      </c>
      <c r="II32" s="39" t="s">
        <v>39</v>
      </c>
    </row>
    <row r="33" spans="1:243" s="38" customFormat="1" ht="81" customHeight="1">
      <c r="A33" s="22">
        <v>20</v>
      </c>
      <c r="B33" s="92" t="s">
        <v>138</v>
      </c>
      <c r="C33" s="24" t="s">
        <v>71</v>
      </c>
      <c r="D33" s="78">
        <v>1</v>
      </c>
      <c r="E33" s="91" t="s">
        <v>179</v>
      </c>
      <c r="F33" s="78">
        <v>9763.8</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9763.8</v>
      </c>
      <c r="BB33" s="48">
        <f t="shared" si="6"/>
        <v>9763.8</v>
      </c>
      <c r="BC33" s="37" t="str">
        <f t="shared" si="7"/>
        <v>INR  Nine Thousand Seven Hundred &amp; Sixty Three  and Paise Eighty Only</v>
      </c>
      <c r="IA33" s="38">
        <v>20</v>
      </c>
      <c r="IB33" s="77" t="s">
        <v>207</v>
      </c>
      <c r="IC33" s="38" t="s">
        <v>71</v>
      </c>
      <c r="ID33" s="38">
        <v>1</v>
      </c>
      <c r="IE33" s="39" t="s">
        <v>179</v>
      </c>
      <c r="IF33" s="39" t="s">
        <v>44</v>
      </c>
      <c r="IG33" s="39" t="s">
        <v>63</v>
      </c>
      <c r="IH33" s="39">
        <v>10</v>
      </c>
      <c r="II33" s="39" t="s">
        <v>39</v>
      </c>
    </row>
    <row r="34" spans="1:243" s="38" customFormat="1" ht="45.75" customHeight="1">
      <c r="A34" s="22">
        <v>21</v>
      </c>
      <c r="B34" s="90" t="s">
        <v>139</v>
      </c>
      <c r="C34" s="24" t="s">
        <v>72</v>
      </c>
      <c r="D34" s="78">
        <v>94</v>
      </c>
      <c r="E34" s="91" t="s">
        <v>177</v>
      </c>
      <c r="F34" s="78">
        <v>83.5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7849</v>
      </c>
      <c r="BB34" s="48">
        <f t="shared" si="6"/>
        <v>7849</v>
      </c>
      <c r="BC34" s="37" t="str">
        <f t="shared" si="7"/>
        <v>INR  Seven Thousand Eight Hundred &amp; Forty Nine  Only</v>
      </c>
      <c r="IA34" s="38">
        <v>21</v>
      </c>
      <c r="IB34" s="77" t="s">
        <v>208</v>
      </c>
      <c r="IC34" s="38" t="s">
        <v>72</v>
      </c>
      <c r="ID34" s="38">
        <v>94</v>
      </c>
      <c r="IE34" s="39" t="s">
        <v>177</v>
      </c>
      <c r="IF34" s="39" t="s">
        <v>44</v>
      </c>
      <c r="IG34" s="39" t="s">
        <v>63</v>
      </c>
      <c r="IH34" s="39">
        <v>10</v>
      </c>
      <c r="II34" s="39" t="s">
        <v>39</v>
      </c>
    </row>
    <row r="35" spans="1:243" s="38" customFormat="1" ht="46.5" customHeight="1">
      <c r="A35" s="22">
        <v>22</v>
      </c>
      <c r="B35" s="90" t="s">
        <v>184</v>
      </c>
      <c r="C35" s="24" t="s">
        <v>73</v>
      </c>
      <c r="D35" s="78">
        <v>8</v>
      </c>
      <c r="E35" s="91" t="s">
        <v>68</v>
      </c>
      <c r="F35" s="78">
        <v>552.05</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4416.4</v>
      </c>
      <c r="BB35" s="48">
        <f t="shared" si="6"/>
        <v>4416.4</v>
      </c>
      <c r="BC35" s="37" t="str">
        <f t="shared" si="7"/>
        <v>INR  Four Thousand Four Hundred &amp; Sixteen  and Paise Forty Only</v>
      </c>
      <c r="IA35" s="38">
        <v>22</v>
      </c>
      <c r="IB35" s="77" t="s">
        <v>209</v>
      </c>
      <c r="IC35" s="38" t="s">
        <v>73</v>
      </c>
      <c r="ID35" s="38">
        <v>8</v>
      </c>
      <c r="IE35" s="39" t="s">
        <v>68</v>
      </c>
      <c r="IF35" s="39" t="s">
        <v>44</v>
      </c>
      <c r="IG35" s="39" t="s">
        <v>63</v>
      </c>
      <c r="IH35" s="39">
        <v>10</v>
      </c>
      <c r="II35" s="39" t="s">
        <v>39</v>
      </c>
    </row>
    <row r="36" spans="1:243" s="38" customFormat="1" ht="38.25" customHeight="1">
      <c r="A36" s="22">
        <v>23</v>
      </c>
      <c r="B36" s="90" t="s">
        <v>140</v>
      </c>
      <c r="C36" s="24" t="s">
        <v>74</v>
      </c>
      <c r="D36" s="78">
        <v>1</v>
      </c>
      <c r="E36" s="91" t="s">
        <v>68</v>
      </c>
      <c r="F36" s="78">
        <v>932.1</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932.1</v>
      </c>
      <c r="BB36" s="48">
        <f t="shared" si="6"/>
        <v>932.1</v>
      </c>
      <c r="BC36" s="37" t="str">
        <f t="shared" si="7"/>
        <v>INR  Nine Hundred &amp; Thirty Two  and Paise Ten Only</v>
      </c>
      <c r="IA36" s="38">
        <v>23</v>
      </c>
      <c r="IB36" s="77" t="s">
        <v>210</v>
      </c>
      <c r="IC36" s="38" t="s">
        <v>74</v>
      </c>
      <c r="ID36" s="38">
        <v>1</v>
      </c>
      <c r="IE36" s="39" t="s">
        <v>68</v>
      </c>
      <c r="IF36" s="39" t="s">
        <v>44</v>
      </c>
      <c r="IG36" s="39" t="s">
        <v>63</v>
      </c>
      <c r="IH36" s="39">
        <v>10</v>
      </c>
      <c r="II36" s="39" t="s">
        <v>39</v>
      </c>
    </row>
    <row r="37" spans="1:243" s="38" customFormat="1" ht="35.25" customHeight="1">
      <c r="A37" s="22">
        <v>24</v>
      </c>
      <c r="B37" s="79" t="s">
        <v>141</v>
      </c>
      <c r="C37" s="24" t="s">
        <v>75</v>
      </c>
      <c r="D37" s="78">
        <v>73</v>
      </c>
      <c r="E37" s="88" t="s">
        <v>68</v>
      </c>
      <c r="F37" s="78">
        <v>263.55</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19239.15</v>
      </c>
      <c r="BB37" s="48">
        <f t="shared" si="6"/>
        <v>19239.15</v>
      </c>
      <c r="BC37" s="37" t="str">
        <f t="shared" si="7"/>
        <v>INR  Nineteen Thousand Two Hundred &amp; Thirty Nine  and Paise Fifteen Only</v>
      </c>
      <c r="IA37" s="38">
        <v>24</v>
      </c>
      <c r="IB37" s="77" t="s">
        <v>211</v>
      </c>
      <c r="IC37" s="38" t="s">
        <v>75</v>
      </c>
      <c r="ID37" s="38">
        <v>73</v>
      </c>
      <c r="IE37" s="39" t="s">
        <v>68</v>
      </c>
      <c r="IF37" s="39" t="s">
        <v>44</v>
      </c>
      <c r="IG37" s="39" t="s">
        <v>63</v>
      </c>
      <c r="IH37" s="39">
        <v>10</v>
      </c>
      <c r="II37" s="39" t="s">
        <v>39</v>
      </c>
    </row>
    <row r="38" spans="1:243" s="38" customFormat="1" ht="57" customHeight="1">
      <c r="A38" s="22">
        <v>25.1</v>
      </c>
      <c r="B38" s="79" t="s">
        <v>185</v>
      </c>
      <c r="C38" s="24" t="s">
        <v>82</v>
      </c>
      <c r="D38" s="78">
        <v>2</v>
      </c>
      <c r="E38" s="91" t="s">
        <v>39</v>
      </c>
      <c r="F38" s="78">
        <v>103.55</v>
      </c>
      <c r="G38" s="51"/>
      <c r="H38" s="52"/>
      <c r="I38" s="40" t="s">
        <v>40</v>
      </c>
      <c r="J38" s="43">
        <f aca="true" t="shared" si="8" ref="J38:J72">IF(I38="Less(-)",-1,1)</f>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aca="true" t="shared" si="9" ref="BA38:BA71">total_amount_ba($B$2,$D$2,D38,F38,J38,K38,M38)</f>
        <v>207.1</v>
      </c>
      <c r="BB38" s="48">
        <f aca="true" t="shared" si="10" ref="BB38:BB71">BA38+SUM(N38:AZ38)</f>
        <v>207.1</v>
      </c>
      <c r="BC38" s="37" t="str">
        <f aca="true" t="shared" si="11" ref="BC38:BC71">SpellNumber(L38,BB38)</f>
        <v>INR  Two Hundred &amp; Seven  and Paise Ten Only</v>
      </c>
      <c r="IA38" s="38">
        <v>25.1</v>
      </c>
      <c r="IB38" s="77" t="s">
        <v>212</v>
      </c>
      <c r="IC38" s="38" t="s">
        <v>82</v>
      </c>
      <c r="ID38" s="38">
        <v>2</v>
      </c>
      <c r="IE38" s="39" t="s">
        <v>39</v>
      </c>
      <c r="IF38" s="39" t="s">
        <v>44</v>
      </c>
      <c r="IG38" s="39" t="s">
        <v>63</v>
      </c>
      <c r="IH38" s="39">
        <v>10</v>
      </c>
      <c r="II38" s="39" t="s">
        <v>39</v>
      </c>
    </row>
    <row r="39" spans="1:243" s="38" customFormat="1" ht="57" customHeight="1">
      <c r="A39" s="22">
        <v>25.2</v>
      </c>
      <c r="B39" s="79" t="s">
        <v>142</v>
      </c>
      <c r="C39" s="24" t="s">
        <v>83</v>
      </c>
      <c r="D39" s="78">
        <v>6</v>
      </c>
      <c r="E39" s="91" t="s">
        <v>39</v>
      </c>
      <c r="F39" s="78">
        <v>75</v>
      </c>
      <c r="G39" s="51"/>
      <c r="H39" s="52"/>
      <c r="I39" s="40" t="s">
        <v>40</v>
      </c>
      <c r="J39" s="43">
        <f t="shared" si="8"/>
        <v>1</v>
      </c>
      <c r="K39" s="44" t="s">
        <v>41</v>
      </c>
      <c r="L39" s="44" t="s">
        <v>4</v>
      </c>
      <c r="M39" s="74"/>
      <c r="N39" s="41"/>
      <c r="O39" s="41"/>
      <c r="P39" s="46"/>
      <c r="Q39" s="41"/>
      <c r="R39" s="41"/>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7">
        <f t="shared" si="9"/>
        <v>450</v>
      </c>
      <c r="BB39" s="48">
        <f t="shared" si="10"/>
        <v>450</v>
      </c>
      <c r="BC39" s="37" t="str">
        <f t="shared" si="11"/>
        <v>INR  Four Hundred &amp; Fifty  Only</v>
      </c>
      <c r="IA39" s="38">
        <v>25.2</v>
      </c>
      <c r="IB39" s="77" t="s">
        <v>213</v>
      </c>
      <c r="IC39" s="38" t="s">
        <v>83</v>
      </c>
      <c r="ID39" s="38">
        <v>6</v>
      </c>
      <c r="IE39" s="39" t="s">
        <v>39</v>
      </c>
      <c r="IF39" s="39" t="s">
        <v>44</v>
      </c>
      <c r="IG39" s="39" t="s">
        <v>63</v>
      </c>
      <c r="IH39" s="39">
        <v>10</v>
      </c>
      <c r="II39" s="39" t="s">
        <v>39</v>
      </c>
    </row>
    <row r="40" spans="1:243" s="38" customFormat="1" ht="57" customHeight="1">
      <c r="A40" s="22">
        <v>26</v>
      </c>
      <c r="B40" s="79" t="s">
        <v>143</v>
      </c>
      <c r="C40" s="24" t="s">
        <v>84</v>
      </c>
      <c r="D40" s="78">
        <v>30</v>
      </c>
      <c r="E40" s="91" t="s">
        <v>180</v>
      </c>
      <c r="F40" s="78">
        <v>131</v>
      </c>
      <c r="G40" s="51"/>
      <c r="H40" s="52"/>
      <c r="I40" s="40" t="s">
        <v>40</v>
      </c>
      <c r="J40" s="43">
        <f t="shared" si="8"/>
        <v>1</v>
      </c>
      <c r="K40" s="44" t="s">
        <v>41</v>
      </c>
      <c r="L40" s="44" t="s">
        <v>4</v>
      </c>
      <c r="M40" s="74"/>
      <c r="N40" s="41"/>
      <c r="O40" s="41"/>
      <c r="P40" s="46"/>
      <c r="Q40" s="41"/>
      <c r="R40" s="41"/>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7">
        <f t="shared" si="9"/>
        <v>3930</v>
      </c>
      <c r="BB40" s="48">
        <f t="shared" si="10"/>
        <v>3930</v>
      </c>
      <c r="BC40" s="37" t="str">
        <f t="shared" si="11"/>
        <v>INR  Three Thousand Nine Hundred &amp; Thirty  Only</v>
      </c>
      <c r="IA40" s="38">
        <v>26</v>
      </c>
      <c r="IB40" s="77" t="s">
        <v>214</v>
      </c>
      <c r="IC40" s="38" t="s">
        <v>84</v>
      </c>
      <c r="ID40" s="38">
        <v>30</v>
      </c>
      <c r="IE40" s="39" t="s">
        <v>180</v>
      </c>
      <c r="IF40" s="39" t="s">
        <v>44</v>
      </c>
      <c r="IG40" s="39" t="s">
        <v>63</v>
      </c>
      <c r="IH40" s="39">
        <v>10</v>
      </c>
      <c r="II40" s="39" t="s">
        <v>39</v>
      </c>
    </row>
    <row r="41" spans="1:243" s="38" customFormat="1" ht="57" customHeight="1">
      <c r="A41" s="22">
        <v>27</v>
      </c>
      <c r="B41" s="79" t="s">
        <v>144</v>
      </c>
      <c r="C41" s="24" t="s">
        <v>85</v>
      </c>
      <c r="D41" s="78">
        <v>10</v>
      </c>
      <c r="E41" s="88" t="s">
        <v>176</v>
      </c>
      <c r="F41" s="78">
        <v>1001.5</v>
      </c>
      <c r="G41" s="51"/>
      <c r="H41" s="52"/>
      <c r="I41" s="40" t="s">
        <v>40</v>
      </c>
      <c r="J41" s="43">
        <f t="shared" si="8"/>
        <v>1</v>
      </c>
      <c r="K41" s="44" t="s">
        <v>41</v>
      </c>
      <c r="L41" s="44" t="s">
        <v>4</v>
      </c>
      <c r="M41" s="74"/>
      <c r="N41" s="41"/>
      <c r="O41" s="41"/>
      <c r="P41" s="46"/>
      <c r="Q41" s="41"/>
      <c r="R41" s="41"/>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9"/>
        <v>10015</v>
      </c>
      <c r="BB41" s="48">
        <f t="shared" si="10"/>
        <v>10015</v>
      </c>
      <c r="BC41" s="37" t="str">
        <f t="shared" si="11"/>
        <v>INR  Ten Thousand  &amp;Fifteen  Only</v>
      </c>
      <c r="IA41" s="38">
        <v>27</v>
      </c>
      <c r="IB41" s="77" t="s">
        <v>215</v>
      </c>
      <c r="IC41" s="38" t="s">
        <v>85</v>
      </c>
      <c r="ID41" s="38">
        <v>10</v>
      </c>
      <c r="IE41" s="39" t="s">
        <v>176</v>
      </c>
      <c r="IF41" s="39" t="s">
        <v>44</v>
      </c>
      <c r="IG41" s="39" t="s">
        <v>63</v>
      </c>
      <c r="IH41" s="39">
        <v>10</v>
      </c>
      <c r="II41" s="39" t="s">
        <v>39</v>
      </c>
    </row>
    <row r="42" spans="1:243" s="38" customFormat="1" ht="57" customHeight="1">
      <c r="A42" s="22">
        <v>28</v>
      </c>
      <c r="B42" s="79" t="s">
        <v>145</v>
      </c>
      <c r="C42" s="24" t="s">
        <v>86</v>
      </c>
      <c r="D42" s="78">
        <v>1</v>
      </c>
      <c r="E42" s="91" t="s">
        <v>39</v>
      </c>
      <c r="F42" s="78">
        <v>375.65</v>
      </c>
      <c r="G42" s="51"/>
      <c r="H42" s="52"/>
      <c r="I42" s="40" t="s">
        <v>40</v>
      </c>
      <c r="J42" s="43">
        <f t="shared" si="8"/>
        <v>1</v>
      </c>
      <c r="K42" s="44" t="s">
        <v>41</v>
      </c>
      <c r="L42" s="44" t="s">
        <v>4</v>
      </c>
      <c r="M42" s="74"/>
      <c r="N42" s="41"/>
      <c r="O42" s="41"/>
      <c r="P42" s="46"/>
      <c r="Q42" s="41"/>
      <c r="R42" s="41"/>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9"/>
        <v>375.65</v>
      </c>
      <c r="BB42" s="48">
        <f t="shared" si="10"/>
        <v>375.65</v>
      </c>
      <c r="BC42" s="37" t="str">
        <f t="shared" si="11"/>
        <v>INR  Three Hundred &amp; Seventy Five  and Paise Sixty Five Only</v>
      </c>
      <c r="IA42" s="38">
        <v>28</v>
      </c>
      <c r="IB42" s="77" t="s">
        <v>216</v>
      </c>
      <c r="IC42" s="38" t="s">
        <v>86</v>
      </c>
      <c r="ID42" s="38">
        <v>1</v>
      </c>
      <c r="IE42" s="39" t="s">
        <v>39</v>
      </c>
      <c r="IF42" s="39" t="s">
        <v>44</v>
      </c>
      <c r="IG42" s="39" t="s">
        <v>63</v>
      </c>
      <c r="IH42" s="39">
        <v>10</v>
      </c>
      <c r="II42" s="39" t="s">
        <v>39</v>
      </c>
    </row>
    <row r="43" spans="1:243" s="38" customFormat="1" ht="57" customHeight="1">
      <c r="A43" s="22">
        <v>29</v>
      </c>
      <c r="B43" s="79" t="s">
        <v>146</v>
      </c>
      <c r="C43" s="24" t="s">
        <v>87</v>
      </c>
      <c r="D43" s="78">
        <v>299</v>
      </c>
      <c r="E43" s="88" t="s">
        <v>181</v>
      </c>
      <c r="F43" s="78">
        <v>165.3</v>
      </c>
      <c r="G43" s="51"/>
      <c r="H43" s="52"/>
      <c r="I43" s="40" t="s">
        <v>40</v>
      </c>
      <c r="J43" s="43">
        <f t="shared" si="8"/>
        <v>1</v>
      </c>
      <c r="K43" s="44" t="s">
        <v>41</v>
      </c>
      <c r="L43" s="44" t="s">
        <v>4</v>
      </c>
      <c r="M43" s="74"/>
      <c r="N43" s="41"/>
      <c r="O43" s="41"/>
      <c r="P43" s="46"/>
      <c r="Q43" s="41"/>
      <c r="R43" s="41"/>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7">
        <f t="shared" si="9"/>
        <v>49424.7</v>
      </c>
      <c r="BB43" s="48">
        <f t="shared" si="10"/>
        <v>49424.7</v>
      </c>
      <c r="BC43" s="37" t="str">
        <f t="shared" si="11"/>
        <v>INR  Forty Nine Thousand Four Hundred &amp; Twenty Four  and Paise Seventy Only</v>
      </c>
      <c r="IA43" s="38">
        <v>29</v>
      </c>
      <c r="IB43" s="77" t="s">
        <v>217</v>
      </c>
      <c r="IC43" s="38" t="s">
        <v>87</v>
      </c>
      <c r="ID43" s="38">
        <v>299</v>
      </c>
      <c r="IE43" s="39" t="s">
        <v>181</v>
      </c>
      <c r="IF43" s="39" t="s">
        <v>44</v>
      </c>
      <c r="IG43" s="39" t="s">
        <v>63</v>
      </c>
      <c r="IH43" s="39">
        <v>10</v>
      </c>
      <c r="II43" s="39" t="s">
        <v>39</v>
      </c>
    </row>
    <row r="44" spans="1:243" s="38" customFormat="1" ht="57" customHeight="1">
      <c r="A44" s="22">
        <v>30</v>
      </c>
      <c r="B44" s="79" t="s">
        <v>147</v>
      </c>
      <c r="C44" s="24" t="s">
        <v>88</v>
      </c>
      <c r="D44" s="78">
        <v>239</v>
      </c>
      <c r="E44" s="88" t="s">
        <v>68</v>
      </c>
      <c r="F44" s="78">
        <v>99.9</v>
      </c>
      <c r="G44" s="51"/>
      <c r="H44" s="52"/>
      <c r="I44" s="40" t="s">
        <v>40</v>
      </c>
      <c r="J44" s="43">
        <f t="shared" si="8"/>
        <v>1</v>
      </c>
      <c r="K44" s="44" t="s">
        <v>41</v>
      </c>
      <c r="L44" s="44" t="s">
        <v>4</v>
      </c>
      <c r="M44" s="74"/>
      <c r="N44" s="41"/>
      <c r="O44" s="41"/>
      <c r="P44" s="46"/>
      <c r="Q44" s="41"/>
      <c r="R44" s="41"/>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9"/>
        <v>23876.1</v>
      </c>
      <c r="BB44" s="48">
        <f t="shared" si="10"/>
        <v>23876.1</v>
      </c>
      <c r="BC44" s="37" t="str">
        <f t="shared" si="11"/>
        <v>INR  Twenty Three Thousand Eight Hundred &amp; Seventy Six  and Paise Ten Only</v>
      </c>
      <c r="IA44" s="38">
        <v>30</v>
      </c>
      <c r="IB44" s="77" t="s">
        <v>218</v>
      </c>
      <c r="IC44" s="38" t="s">
        <v>88</v>
      </c>
      <c r="ID44" s="38">
        <v>239</v>
      </c>
      <c r="IE44" s="39" t="s">
        <v>68</v>
      </c>
      <c r="IF44" s="39" t="s">
        <v>44</v>
      </c>
      <c r="IG44" s="39" t="s">
        <v>63</v>
      </c>
      <c r="IH44" s="39">
        <v>10</v>
      </c>
      <c r="II44" s="39" t="s">
        <v>39</v>
      </c>
    </row>
    <row r="45" spans="1:243" s="38" customFormat="1" ht="57" customHeight="1">
      <c r="A45" s="22">
        <v>31</v>
      </c>
      <c r="B45" s="79" t="s">
        <v>148</v>
      </c>
      <c r="C45" s="24" t="s">
        <v>89</v>
      </c>
      <c r="D45" s="78">
        <v>25</v>
      </c>
      <c r="E45" s="88" t="s">
        <v>68</v>
      </c>
      <c r="F45" s="78">
        <v>79.95</v>
      </c>
      <c r="G45" s="51"/>
      <c r="H45" s="52"/>
      <c r="I45" s="40" t="s">
        <v>40</v>
      </c>
      <c r="J45" s="43">
        <f t="shared" si="8"/>
        <v>1</v>
      </c>
      <c r="K45" s="44" t="s">
        <v>41</v>
      </c>
      <c r="L45" s="44" t="s">
        <v>4</v>
      </c>
      <c r="M45" s="74"/>
      <c r="N45" s="41"/>
      <c r="O45" s="41"/>
      <c r="P45" s="46"/>
      <c r="Q45" s="41"/>
      <c r="R45" s="41"/>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9"/>
        <v>1998.75</v>
      </c>
      <c r="BB45" s="48">
        <f t="shared" si="10"/>
        <v>1998.75</v>
      </c>
      <c r="BC45" s="37" t="str">
        <f t="shared" si="11"/>
        <v>INR  One Thousand Nine Hundred &amp; Ninety Eight  and Paise Seventy Five Only</v>
      </c>
      <c r="IA45" s="38">
        <v>31</v>
      </c>
      <c r="IB45" s="77" t="s">
        <v>219</v>
      </c>
      <c r="IC45" s="38" t="s">
        <v>89</v>
      </c>
      <c r="ID45" s="38">
        <v>25</v>
      </c>
      <c r="IE45" s="39" t="s">
        <v>68</v>
      </c>
      <c r="IF45" s="39" t="s">
        <v>44</v>
      </c>
      <c r="IG45" s="39" t="s">
        <v>63</v>
      </c>
      <c r="IH45" s="39">
        <v>10</v>
      </c>
      <c r="II45" s="39" t="s">
        <v>39</v>
      </c>
    </row>
    <row r="46" spans="1:243" s="38" customFormat="1" ht="57" customHeight="1">
      <c r="A46" s="22">
        <v>32</v>
      </c>
      <c r="B46" s="79" t="s">
        <v>149</v>
      </c>
      <c r="C46" s="24" t="s">
        <v>90</v>
      </c>
      <c r="D46" s="78">
        <v>50</v>
      </c>
      <c r="E46" s="88" t="s">
        <v>68</v>
      </c>
      <c r="F46" s="78">
        <v>54.3</v>
      </c>
      <c r="G46" s="51"/>
      <c r="H46" s="52"/>
      <c r="I46" s="40" t="s">
        <v>40</v>
      </c>
      <c r="J46" s="43">
        <f t="shared" si="8"/>
        <v>1</v>
      </c>
      <c r="K46" s="44" t="s">
        <v>41</v>
      </c>
      <c r="L46" s="44" t="s">
        <v>4</v>
      </c>
      <c r="M46" s="74"/>
      <c r="N46" s="41"/>
      <c r="O46" s="41"/>
      <c r="P46" s="46"/>
      <c r="Q46" s="41"/>
      <c r="R46" s="41"/>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7">
        <f t="shared" si="9"/>
        <v>2715</v>
      </c>
      <c r="BB46" s="48">
        <f t="shared" si="10"/>
        <v>2715</v>
      </c>
      <c r="BC46" s="37" t="str">
        <f t="shared" si="11"/>
        <v>INR  Two Thousand Seven Hundred &amp; Fifteen  Only</v>
      </c>
      <c r="IA46" s="38">
        <v>32</v>
      </c>
      <c r="IB46" s="77" t="s">
        <v>220</v>
      </c>
      <c r="IC46" s="38" t="s">
        <v>90</v>
      </c>
      <c r="ID46" s="38">
        <v>50</v>
      </c>
      <c r="IE46" s="39" t="s">
        <v>68</v>
      </c>
      <c r="IF46" s="39" t="s">
        <v>44</v>
      </c>
      <c r="IG46" s="39" t="s">
        <v>63</v>
      </c>
      <c r="IH46" s="39">
        <v>10</v>
      </c>
      <c r="II46" s="39" t="s">
        <v>39</v>
      </c>
    </row>
    <row r="47" spans="1:243" s="38" customFormat="1" ht="93" customHeight="1">
      <c r="A47" s="22">
        <v>33</v>
      </c>
      <c r="B47" s="79" t="s">
        <v>150</v>
      </c>
      <c r="C47" s="24" t="s">
        <v>91</v>
      </c>
      <c r="D47" s="78">
        <v>115</v>
      </c>
      <c r="E47" s="88" t="s">
        <v>68</v>
      </c>
      <c r="F47" s="78">
        <v>1734</v>
      </c>
      <c r="G47" s="51"/>
      <c r="H47" s="52"/>
      <c r="I47" s="40" t="s">
        <v>40</v>
      </c>
      <c r="J47" s="43">
        <f t="shared" si="8"/>
        <v>1</v>
      </c>
      <c r="K47" s="44" t="s">
        <v>41</v>
      </c>
      <c r="L47" s="44" t="s">
        <v>4</v>
      </c>
      <c r="M47" s="74"/>
      <c r="N47" s="41"/>
      <c r="O47" s="41"/>
      <c r="P47" s="46"/>
      <c r="Q47" s="41"/>
      <c r="R47" s="4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9"/>
        <v>199410</v>
      </c>
      <c r="BB47" s="48">
        <f t="shared" si="10"/>
        <v>199410</v>
      </c>
      <c r="BC47" s="37" t="str">
        <f t="shared" si="11"/>
        <v>INR  One Lakh Ninety Nine Thousand Four Hundred &amp; Ten  Only</v>
      </c>
      <c r="IA47" s="38">
        <v>33</v>
      </c>
      <c r="IB47" s="77" t="s">
        <v>221</v>
      </c>
      <c r="IC47" s="38" t="s">
        <v>91</v>
      </c>
      <c r="ID47" s="38">
        <v>115</v>
      </c>
      <c r="IE47" s="39" t="s">
        <v>68</v>
      </c>
      <c r="IF47" s="39" t="s">
        <v>44</v>
      </c>
      <c r="IG47" s="39" t="s">
        <v>63</v>
      </c>
      <c r="IH47" s="39">
        <v>10</v>
      </c>
      <c r="II47" s="39" t="s">
        <v>39</v>
      </c>
    </row>
    <row r="48" spans="1:243" s="38" customFormat="1" ht="102" customHeight="1">
      <c r="A48" s="22">
        <v>34</v>
      </c>
      <c r="B48" s="79" t="s">
        <v>151</v>
      </c>
      <c r="C48" s="24" t="s">
        <v>92</v>
      </c>
      <c r="D48" s="78">
        <v>1</v>
      </c>
      <c r="E48" s="88" t="s">
        <v>68</v>
      </c>
      <c r="F48" s="78">
        <v>4007.65</v>
      </c>
      <c r="G48" s="51"/>
      <c r="H48" s="52"/>
      <c r="I48" s="40" t="s">
        <v>40</v>
      </c>
      <c r="J48" s="43">
        <f t="shared" si="8"/>
        <v>1</v>
      </c>
      <c r="K48" s="44" t="s">
        <v>41</v>
      </c>
      <c r="L48" s="44" t="s">
        <v>4</v>
      </c>
      <c r="M48" s="74"/>
      <c r="N48" s="41"/>
      <c r="O48" s="41"/>
      <c r="P48" s="46"/>
      <c r="Q48" s="41"/>
      <c r="R48" s="41"/>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9"/>
        <v>4007.65</v>
      </c>
      <c r="BB48" s="48">
        <f t="shared" si="10"/>
        <v>4007.65</v>
      </c>
      <c r="BC48" s="37" t="str">
        <f t="shared" si="11"/>
        <v>INR  Four Thousand  &amp;Seven  and Paise Sixty Five Only</v>
      </c>
      <c r="IA48" s="38">
        <v>34</v>
      </c>
      <c r="IB48" s="77" t="s">
        <v>222</v>
      </c>
      <c r="IC48" s="38" t="s">
        <v>92</v>
      </c>
      <c r="ID48" s="38">
        <v>1</v>
      </c>
      <c r="IE48" s="39" t="s">
        <v>68</v>
      </c>
      <c r="IF48" s="39" t="s">
        <v>44</v>
      </c>
      <c r="IG48" s="39" t="s">
        <v>63</v>
      </c>
      <c r="IH48" s="39">
        <v>10</v>
      </c>
      <c r="II48" s="39" t="s">
        <v>39</v>
      </c>
    </row>
    <row r="49" spans="1:243" s="38" customFormat="1" ht="57" customHeight="1">
      <c r="A49" s="22">
        <v>35</v>
      </c>
      <c r="B49" s="79" t="s">
        <v>152</v>
      </c>
      <c r="C49" s="24" t="s">
        <v>93</v>
      </c>
      <c r="D49" s="78">
        <v>10.5</v>
      </c>
      <c r="E49" s="88" t="s">
        <v>68</v>
      </c>
      <c r="F49" s="78">
        <v>4278.15</v>
      </c>
      <c r="G49" s="51"/>
      <c r="H49" s="52"/>
      <c r="I49" s="40" t="s">
        <v>40</v>
      </c>
      <c r="J49" s="43">
        <f t="shared" si="8"/>
        <v>1</v>
      </c>
      <c r="K49" s="44" t="s">
        <v>41</v>
      </c>
      <c r="L49" s="44" t="s">
        <v>4</v>
      </c>
      <c r="M49" s="74"/>
      <c r="N49" s="41"/>
      <c r="O49" s="41"/>
      <c r="P49" s="46"/>
      <c r="Q49" s="41"/>
      <c r="R49" s="41"/>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9"/>
        <v>44920.58</v>
      </c>
      <c r="BB49" s="48">
        <f t="shared" si="10"/>
        <v>44920.58</v>
      </c>
      <c r="BC49" s="37" t="str">
        <f t="shared" si="11"/>
        <v>INR  Forty Four Thousand Nine Hundred &amp; Twenty  and Paise Fifty Eight Only</v>
      </c>
      <c r="IA49" s="38">
        <v>35</v>
      </c>
      <c r="IB49" s="77" t="s">
        <v>223</v>
      </c>
      <c r="IC49" s="38" t="s">
        <v>93</v>
      </c>
      <c r="ID49" s="38">
        <v>10.5</v>
      </c>
      <c r="IE49" s="39" t="s">
        <v>68</v>
      </c>
      <c r="IF49" s="39" t="s">
        <v>44</v>
      </c>
      <c r="IG49" s="39" t="s">
        <v>63</v>
      </c>
      <c r="IH49" s="39">
        <v>10</v>
      </c>
      <c r="II49" s="39" t="s">
        <v>39</v>
      </c>
    </row>
    <row r="50" spans="1:243" s="38" customFormat="1" ht="94.5" customHeight="1">
      <c r="A50" s="22">
        <v>36</v>
      </c>
      <c r="B50" s="79" t="s">
        <v>153</v>
      </c>
      <c r="C50" s="24" t="s">
        <v>94</v>
      </c>
      <c r="D50" s="78">
        <v>110</v>
      </c>
      <c r="E50" s="88" t="s">
        <v>68</v>
      </c>
      <c r="F50" s="78">
        <v>415.65</v>
      </c>
      <c r="G50" s="51"/>
      <c r="H50" s="52"/>
      <c r="I50" s="40" t="s">
        <v>40</v>
      </c>
      <c r="J50" s="43">
        <f t="shared" si="8"/>
        <v>1</v>
      </c>
      <c r="K50" s="44" t="s">
        <v>41</v>
      </c>
      <c r="L50" s="44" t="s">
        <v>4</v>
      </c>
      <c r="M50" s="74"/>
      <c r="N50" s="41"/>
      <c r="O50" s="41"/>
      <c r="P50" s="46"/>
      <c r="Q50" s="41"/>
      <c r="R50" s="41"/>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9"/>
        <v>45721.5</v>
      </c>
      <c r="BB50" s="48">
        <f t="shared" si="10"/>
        <v>45721.5</v>
      </c>
      <c r="BC50" s="37" t="str">
        <f t="shared" si="11"/>
        <v>INR  Forty Five Thousand Seven Hundred &amp; Twenty One  and Paise Fifty Only</v>
      </c>
      <c r="IA50" s="38">
        <v>36</v>
      </c>
      <c r="IB50" s="77" t="s">
        <v>224</v>
      </c>
      <c r="IC50" s="38" t="s">
        <v>94</v>
      </c>
      <c r="ID50" s="38">
        <v>110</v>
      </c>
      <c r="IE50" s="39" t="s">
        <v>68</v>
      </c>
      <c r="IF50" s="39" t="s">
        <v>44</v>
      </c>
      <c r="IG50" s="39" t="s">
        <v>63</v>
      </c>
      <c r="IH50" s="39">
        <v>10</v>
      </c>
      <c r="II50" s="39" t="s">
        <v>39</v>
      </c>
    </row>
    <row r="51" spans="1:243" s="38" customFormat="1" ht="47.25" customHeight="1">
      <c r="A51" s="22">
        <v>37</v>
      </c>
      <c r="B51" s="79" t="s">
        <v>154</v>
      </c>
      <c r="C51" s="24" t="s">
        <v>95</v>
      </c>
      <c r="D51" s="78">
        <v>8</v>
      </c>
      <c r="E51" s="88" t="s">
        <v>182</v>
      </c>
      <c r="F51" s="78">
        <v>1092.2</v>
      </c>
      <c r="G51" s="51"/>
      <c r="H51" s="52"/>
      <c r="I51" s="40" t="s">
        <v>40</v>
      </c>
      <c r="J51" s="43">
        <f t="shared" si="8"/>
        <v>1</v>
      </c>
      <c r="K51" s="44" t="s">
        <v>41</v>
      </c>
      <c r="L51" s="44" t="s">
        <v>4</v>
      </c>
      <c r="M51" s="74"/>
      <c r="N51" s="41"/>
      <c r="O51" s="41"/>
      <c r="P51" s="46"/>
      <c r="Q51" s="41"/>
      <c r="R51" s="41"/>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9"/>
        <v>8737.6</v>
      </c>
      <c r="BB51" s="48">
        <f t="shared" si="10"/>
        <v>8737.6</v>
      </c>
      <c r="BC51" s="37" t="str">
        <f t="shared" si="11"/>
        <v>INR  Eight Thousand Seven Hundred &amp; Thirty Seven  and Paise Sixty Only</v>
      </c>
      <c r="IA51" s="38">
        <v>37</v>
      </c>
      <c r="IB51" s="77" t="s">
        <v>225</v>
      </c>
      <c r="IC51" s="38" t="s">
        <v>95</v>
      </c>
      <c r="ID51" s="38">
        <v>8</v>
      </c>
      <c r="IE51" s="39" t="s">
        <v>182</v>
      </c>
      <c r="IF51" s="39" t="s">
        <v>44</v>
      </c>
      <c r="IG51" s="39" t="s">
        <v>63</v>
      </c>
      <c r="IH51" s="39">
        <v>10</v>
      </c>
      <c r="II51" s="39" t="s">
        <v>39</v>
      </c>
    </row>
    <row r="52" spans="1:243" s="38" customFormat="1" ht="45" customHeight="1">
      <c r="A52" s="22">
        <v>38</v>
      </c>
      <c r="B52" s="79" t="s">
        <v>155</v>
      </c>
      <c r="C52" s="24" t="s">
        <v>96</v>
      </c>
      <c r="D52" s="78">
        <v>7</v>
      </c>
      <c r="E52" s="88" t="s">
        <v>178</v>
      </c>
      <c r="F52" s="78">
        <v>481.45</v>
      </c>
      <c r="G52" s="51"/>
      <c r="H52" s="52"/>
      <c r="I52" s="40" t="s">
        <v>40</v>
      </c>
      <c r="J52" s="43">
        <f t="shared" si="8"/>
        <v>1</v>
      </c>
      <c r="K52" s="44" t="s">
        <v>41</v>
      </c>
      <c r="L52" s="44" t="s">
        <v>4</v>
      </c>
      <c r="M52" s="74"/>
      <c r="N52" s="41"/>
      <c r="O52" s="41"/>
      <c r="P52" s="46"/>
      <c r="Q52" s="41"/>
      <c r="R52" s="41"/>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9"/>
        <v>3370.15</v>
      </c>
      <c r="BB52" s="48">
        <f t="shared" si="10"/>
        <v>3370.15</v>
      </c>
      <c r="BC52" s="37" t="str">
        <f t="shared" si="11"/>
        <v>INR  Three Thousand Three Hundred &amp; Seventy  and Paise Fifteen Only</v>
      </c>
      <c r="IA52" s="38">
        <v>38</v>
      </c>
      <c r="IB52" s="77" t="s">
        <v>226</v>
      </c>
      <c r="IC52" s="38" t="s">
        <v>96</v>
      </c>
      <c r="ID52" s="38">
        <v>7</v>
      </c>
      <c r="IE52" s="39" t="s">
        <v>178</v>
      </c>
      <c r="IF52" s="39" t="s">
        <v>44</v>
      </c>
      <c r="IG52" s="39" t="s">
        <v>63</v>
      </c>
      <c r="IH52" s="39">
        <v>10</v>
      </c>
      <c r="II52" s="39" t="s">
        <v>39</v>
      </c>
    </row>
    <row r="53" spans="1:243" s="38" customFormat="1" ht="46.5" customHeight="1">
      <c r="A53" s="22">
        <v>39</v>
      </c>
      <c r="B53" s="79" t="s">
        <v>156</v>
      </c>
      <c r="C53" s="24" t="s">
        <v>97</v>
      </c>
      <c r="D53" s="78">
        <v>1</v>
      </c>
      <c r="E53" s="88" t="s">
        <v>178</v>
      </c>
      <c r="F53" s="78">
        <v>461.65</v>
      </c>
      <c r="G53" s="51"/>
      <c r="H53" s="52"/>
      <c r="I53" s="40" t="s">
        <v>40</v>
      </c>
      <c r="J53" s="43">
        <f t="shared" si="8"/>
        <v>1</v>
      </c>
      <c r="K53" s="44" t="s">
        <v>41</v>
      </c>
      <c r="L53" s="44" t="s">
        <v>4</v>
      </c>
      <c r="M53" s="74"/>
      <c r="N53" s="41"/>
      <c r="O53" s="41"/>
      <c r="P53" s="46"/>
      <c r="Q53" s="41"/>
      <c r="R53" s="41"/>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9"/>
        <v>461.65</v>
      </c>
      <c r="BB53" s="48">
        <f t="shared" si="10"/>
        <v>461.65</v>
      </c>
      <c r="BC53" s="37" t="str">
        <f t="shared" si="11"/>
        <v>INR  Four Hundred &amp; Sixty One  and Paise Sixty Five Only</v>
      </c>
      <c r="IA53" s="38">
        <v>39</v>
      </c>
      <c r="IB53" s="77" t="s">
        <v>227</v>
      </c>
      <c r="IC53" s="38" t="s">
        <v>97</v>
      </c>
      <c r="ID53" s="38">
        <v>1</v>
      </c>
      <c r="IE53" s="39" t="s">
        <v>178</v>
      </c>
      <c r="IF53" s="39" t="s">
        <v>44</v>
      </c>
      <c r="IG53" s="39" t="s">
        <v>63</v>
      </c>
      <c r="IH53" s="39">
        <v>10</v>
      </c>
      <c r="II53" s="39" t="s">
        <v>39</v>
      </c>
    </row>
    <row r="54" spans="1:243" s="38" customFormat="1" ht="48.75" customHeight="1">
      <c r="A54" s="22">
        <v>40</v>
      </c>
      <c r="B54" s="79" t="s">
        <v>157</v>
      </c>
      <c r="C54" s="24" t="s">
        <v>98</v>
      </c>
      <c r="D54" s="78">
        <v>1</v>
      </c>
      <c r="E54" s="88" t="s">
        <v>178</v>
      </c>
      <c r="F54" s="78">
        <v>390.75</v>
      </c>
      <c r="G54" s="51"/>
      <c r="H54" s="52"/>
      <c r="I54" s="40" t="s">
        <v>40</v>
      </c>
      <c r="J54" s="43">
        <f t="shared" si="8"/>
        <v>1</v>
      </c>
      <c r="K54" s="44" t="s">
        <v>41</v>
      </c>
      <c r="L54" s="44" t="s">
        <v>4</v>
      </c>
      <c r="M54" s="74"/>
      <c r="N54" s="41"/>
      <c r="O54" s="41"/>
      <c r="P54" s="46"/>
      <c r="Q54" s="41"/>
      <c r="R54" s="41"/>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9"/>
        <v>390.75</v>
      </c>
      <c r="BB54" s="48">
        <f t="shared" si="10"/>
        <v>390.75</v>
      </c>
      <c r="BC54" s="37" t="str">
        <f t="shared" si="11"/>
        <v>INR  Three Hundred &amp; Ninety  and Paise Seventy Five Only</v>
      </c>
      <c r="IA54" s="38">
        <v>40</v>
      </c>
      <c r="IB54" s="77" t="s">
        <v>228</v>
      </c>
      <c r="IC54" s="38" t="s">
        <v>98</v>
      </c>
      <c r="ID54" s="38">
        <v>1</v>
      </c>
      <c r="IE54" s="39" t="s">
        <v>178</v>
      </c>
      <c r="IF54" s="39" t="s">
        <v>44</v>
      </c>
      <c r="IG54" s="39" t="s">
        <v>63</v>
      </c>
      <c r="IH54" s="39">
        <v>10</v>
      </c>
      <c r="II54" s="39" t="s">
        <v>39</v>
      </c>
    </row>
    <row r="55" spans="1:243" s="38" customFormat="1" ht="48" customHeight="1">
      <c r="A55" s="22">
        <v>41</v>
      </c>
      <c r="B55" s="79" t="s">
        <v>158</v>
      </c>
      <c r="C55" s="24" t="s">
        <v>99</v>
      </c>
      <c r="D55" s="78">
        <v>1</v>
      </c>
      <c r="E55" s="88" t="s">
        <v>183</v>
      </c>
      <c r="F55" s="78">
        <v>667.7</v>
      </c>
      <c r="G55" s="51"/>
      <c r="H55" s="52"/>
      <c r="I55" s="40" t="s">
        <v>40</v>
      </c>
      <c r="J55" s="43">
        <f t="shared" si="8"/>
        <v>1</v>
      </c>
      <c r="K55" s="44" t="s">
        <v>41</v>
      </c>
      <c r="L55" s="44" t="s">
        <v>4</v>
      </c>
      <c r="M55" s="74"/>
      <c r="N55" s="41"/>
      <c r="O55" s="41"/>
      <c r="P55" s="46"/>
      <c r="Q55" s="41"/>
      <c r="R55" s="41"/>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7">
        <f t="shared" si="9"/>
        <v>667.7</v>
      </c>
      <c r="BB55" s="48">
        <f t="shared" si="10"/>
        <v>667.7</v>
      </c>
      <c r="BC55" s="37" t="str">
        <f t="shared" si="11"/>
        <v>INR  Six Hundred &amp; Sixty Seven  and Paise Seventy Only</v>
      </c>
      <c r="IA55" s="38">
        <v>41</v>
      </c>
      <c r="IB55" s="77" t="s">
        <v>229</v>
      </c>
      <c r="IC55" s="38" t="s">
        <v>99</v>
      </c>
      <c r="ID55" s="38">
        <v>1</v>
      </c>
      <c r="IE55" s="39" t="s">
        <v>183</v>
      </c>
      <c r="IF55" s="39" t="s">
        <v>44</v>
      </c>
      <c r="IG55" s="39" t="s">
        <v>63</v>
      </c>
      <c r="IH55" s="39">
        <v>10</v>
      </c>
      <c r="II55" s="39" t="s">
        <v>39</v>
      </c>
    </row>
    <row r="56" spans="1:243" s="38" customFormat="1" ht="51" customHeight="1">
      <c r="A56" s="22">
        <v>42</v>
      </c>
      <c r="B56" s="79" t="s">
        <v>159</v>
      </c>
      <c r="C56" s="24" t="s">
        <v>100</v>
      </c>
      <c r="D56" s="78">
        <v>1</v>
      </c>
      <c r="E56" s="88" t="s">
        <v>178</v>
      </c>
      <c r="F56" s="78">
        <v>1512.55</v>
      </c>
      <c r="G56" s="51"/>
      <c r="H56" s="52"/>
      <c r="I56" s="40" t="s">
        <v>40</v>
      </c>
      <c r="J56" s="43">
        <f t="shared" si="8"/>
        <v>1</v>
      </c>
      <c r="K56" s="44" t="s">
        <v>41</v>
      </c>
      <c r="L56" s="44" t="s">
        <v>4</v>
      </c>
      <c r="M56" s="74"/>
      <c r="N56" s="41"/>
      <c r="O56" s="41"/>
      <c r="P56" s="46"/>
      <c r="Q56" s="41"/>
      <c r="R56" s="41"/>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7">
        <f t="shared" si="9"/>
        <v>1512.55</v>
      </c>
      <c r="BB56" s="48">
        <f t="shared" si="10"/>
        <v>1512.55</v>
      </c>
      <c r="BC56" s="37" t="str">
        <f t="shared" si="11"/>
        <v>INR  One Thousand Five Hundred &amp; Twelve  and Paise Fifty Five Only</v>
      </c>
      <c r="IA56" s="38">
        <v>42</v>
      </c>
      <c r="IB56" s="77" t="s">
        <v>230</v>
      </c>
      <c r="IC56" s="38" t="s">
        <v>100</v>
      </c>
      <c r="ID56" s="38">
        <v>1</v>
      </c>
      <c r="IE56" s="39" t="s">
        <v>178</v>
      </c>
      <c r="IF56" s="39" t="s">
        <v>44</v>
      </c>
      <c r="IG56" s="39" t="s">
        <v>63</v>
      </c>
      <c r="IH56" s="39">
        <v>10</v>
      </c>
      <c r="II56" s="39" t="s">
        <v>39</v>
      </c>
    </row>
    <row r="57" spans="1:243" s="38" customFormat="1" ht="45" customHeight="1">
      <c r="A57" s="22">
        <v>43</v>
      </c>
      <c r="B57" s="79" t="s">
        <v>160</v>
      </c>
      <c r="C57" s="24" t="s">
        <v>101</v>
      </c>
      <c r="D57" s="78">
        <v>2</v>
      </c>
      <c r="E57" s="88" t="s">
        <v>178</v>
      </c>
      <c r="F57" s="78">
        <v>44.6</v>
      </c>
      <c r="G57" s="51"/>
      <c r="H57" s="52"/>
      <c r="I57" s="40" t="s">
        <v>40</v>
      </c>
      <c r="J57" s="43">
        <f t="shared" si="8"/>
        <v>1</v>
      </c>
      <c r="K57" s="44" t="s">
        <v>41</v>
      </c>
      <c r="L57" s="44" t="s">
        <v>4</v>
      </c>
      <c r="M57" s="74"/>
      <c r="N57" s="41"/>
      <c r="O57" s="41"/>
      <c r="P57" s="46"/>
      <c r="Q57" s="41"/>
      <c r="R57" s="41"/>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9"/>
        <v>89.2</v>
      </c>
      <c r="BB57" s="48">
        <f t="shared" si="10"/>
        <v>89.2</v>
      </c>
      <c r="BC57" s="37" t="str">
        <f t="shared" si="11"/>
        <v>INR  Eighty Nine and Paise Twenty Only</v>
      </c>
      <c r="IA57" s="38">
        <v>43</v>
      </c>
      <c r="IB57" s="77" t="s">
        <v>231</v>
      </c>
      <c r="IC57" s="38" t="s">
        <v>101</v>
      </c>
      <c r="ID57" s="38">
        <v>2</v>
      </c>
      <c r="IE57" s="39" t="s">
        <v>178</v>
      </c>
      <c r="IF57" s="39" t="s">
        <v>44</v>
      </c>
      <c r="IG57" s="39" t="s">
        <v>63</v>
      </c>
      <c r="IH57" s="39">
        <v>10</v>
      </c>
      <c r="II57" s="39" t="s">
        <v>39</v>
      </c>
    </row>
    <row r="58" spans="1:243" s="38" customFormat="1" ht="75" customHeight="1">
      <c r="A58" s="22">
        <v>44</v>
      </c>
      <c r="B58" s="79" t="s">
        <v>161</v>
      </c>
      <c r="C58" s="24" t="s">
        <v>102</v>
      </c>
      <c r="D58" s="78">
        <v>1</v>
      </c>
      <c r="E58" s="88" t="s">
        <v>178</v>
      </c>
      <c r="F58" s="78">
        <v>5260.95</v>
      </c>
      <c r="G58" s="51"/>
      <c r="H58" s="52"/>
      <c r="I58" s="40" t="s">
        <v>40</v>
      </c>
      <c r="J58" s="43">
        <f t="shared" si="8"/>
        <v>1</v>
      </c>
      <c r="K58" s="44" t="s">
        <v>41</v>
      </c>
      <c r="L58" s="44" t="s">
        <v>4</v>
      </c>
      <c r="M58" s="74"/>
      <c r="N58" s="41"/>
      <c r="O58" s="41"/>
      <c r="P58" s="46"/>
      <c r="Q58" s="41"/>
      <c r="R58" s="41"/>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7">
        <f t="shared" si="9"/>
        <v>5260.95</v>
      </c>
      <c r="BB58" s="48">
        <f t="shared" si="10"/>
        <v>5260.95</v>
      </c>
      <c r="BC58" s="37" t="str">
        <f t="shared" si="11"/>
        <v>INR  Five Thousand Two Hundred &amp; Sixty  and Paise Ninety Five Only</v>
      </c>
      <c r="IA58" s="38">
        <v>44</v>
      </c>
      <c r="IB58" s="77" t="s">
        <v>232</v>
      </c>
      <c r="IC58" s="38" t="s">
        <v>102</v>
      </c>
      <c r="ID58" s="38">
        <v>1</v>
      </c>
      <c r="IE58" s="39" t="s">
        <v>178</v>
      </c>
      <c r="IF58" s="39" t="s">
        <v>44</v>
      </c>
      <c r="IG58" s="39" t="s">
        <v>63</v>
      </c>
      <c r="IH58" s="39">
        <v>10</v>
      </c>
      <c r="II58" s="39" t="s">
        <v>39</v>
      </c>
    </row>
    <row r="59" spans="1:243" s="38" customFormat="1" ht="57" customHeight="1">
      <c r="A59" s="22">
        <v>45</v>
      </c>
      <c r="B59" s="79" t="s">
        <v>162</v>
      </c>
      <c r="C59" s="24" t="s">
        <v>103</v>
      </c>
      <c r="D59" s="78">
        <v>1</v>
      </c>
      <c r="E59" s="88" t="s">
        <v>178</v>
      </c>
      <c r="F59" s="78">
        <v>2751.3</v>
      </c>
      <c r="G59" s="51"/>
      <c r="H59" s="52"/>
      <c r="I59" s="40" t="s">
        <v>40</v>
      </c>
      <c r="J59" s="43">
        <f t="shared" si="8"/>
        <v>1</v>
      </c>
      <c r="K59" s="44" t="s">
        <v>41</v>
      </c>
      <c r="L59" s="44" t="s">
        <v>4</v>
      </c>
      <c r="M59" s="74"/>
      <c r="N59" s="41"/>
      <c r="O59" s="41"/>
      <c r="P59" s="46"/>
      <c r="Q59" s="41"/>
      <c r="R59" s="41"/>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9"/>
        <v>2751.3</v>
      </c>
      <c r="BB59" s="48">
        <f t="shared" si="10"/>
        <v>2751.3</v>
      </c>
      <c r="BC59" s="37" t="str">
        <f t="shared" si="11"/>
        <v>INR  Two Thousand Seven Hundred &amp; Fifty One  and Paise Thirty Only</v>
      </c>
      <c r="IA59" s="38">
        <v>45</v>
      </c>
      <c r="IB59" s="77" t="s">
        <v>233</v>
      </c>
      <c r="IC59" s="38" t="s">
        <v>103</v>
      </c>
      <c r="ID59" s="38">
        <v>1</v>
      </c>
      <c r="IE59" s="39" t="s">
        <v>178</v>
      </c>
      <c r="IF59" s="39" t="s">
        <v>44</v>
      </c>
      <c r="IG59" s="39" t="s">
        <v>63</v>
      </c>
      <c r="IH59" s="39">
        <v>10</v>
      </c>
      <c r="II59" s="39" t="s">
        <v>39</v>
      </c>
    </row>
    <row r="60" spans="1:243" s="38" customFormat="1" ht="47.25" customHeight="1">
      <c r="A60" s="22">
        <v>46</v>
      </c>
      <c r="B60" s="79" t="s">
        <v>163</v>
      </c>
      <c r="C60" s="24" t="s">
        <v>104</v>
      </c>
      <c r="D60" s="78">
        <v>2</v>
      </c>
      <c r="E60" s="88" t="s">
        <v>178</v>
      </c>
      <c r="F60" s="78">
        <v>87.7</v>
      </c>
      <c r="G60" s="51"/>
      <c r="H60" s="52"/>
      <c r="I60" s="40" t="s">
        <v>40</v>
      </c>
      <c r="J60" s="43">
        <f t="shared" si="8"/>
        <v>1</v>
      </c>
      <c r="K60" s="44" t="s">
        <v>41</v>
      </c>
      <c r="L60" s="44" t="s">
        <v>4</v>
      </c>
      <c r="M60" s="74"/>
      <c r="N60" s="41"/>
      <c r="O60" s="41"/>
      <c r="P60" s="46"/>
      <c r="Q60" s="41"/>
      <c r="R60" s="41"/>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9"/>
        <v>175.4</v>
      </c>
      <c r="BB60" s="48">
        <f t="shared" si="10"/>
        <v>175.4</v>
      </c>
      <c r="BC60" s="37" t="str">
        <f t="shared" si="11"/>
        <v>INR  One Hundred &amp; Seventy Five  and Paise Forty Only</v>
      </c>
      <c r="IA60" s="38">
        <v>46</v>
      </c>
      <c r="IB60" s="77" t="s">
        <v>234</v>
      </c>
      <c r="IC60" s="38" t="s">
        <v>104</v>
      </c>
      <c r="ID60" s="38">
        <v>2</v>
      </c>
      <c r="IE60" s="39" t="s">
        <v>178</v>
      </c>
      <c r="IF60" s="39" t="s">
        <v>44</v>
      </c>
      <c r="IG60" s="39" t="s">
        <v>63</v>
      </c>
      <c r="IH60" s="39">
        <v>10</v>
      </c>
      <c r="II60" s="39" t="s">
        <v>39</v>
      </c>
    </row>
    <row r="61" spans="1:243" s="38" customFormat="1" ht="57" customHeight="1">
      <c r="A61" s="22">
        <v>47</v>
      </c>
      <c r="B61" s="79" t="s">
        <v>164</v>
      </c>
      <c r="C61" s="24" t="s">
        <v>105</v>
      </c>
      <c r="D61" s="78">
        <v>1</v>
      </c>
      <c r="E61" s="88" t="s">
        <v>178</v>
      </c>
      <c r="F61" s="78">
        <v>1283.05</v>
      </c>
      <c r="G61" s="51"/>
      <c r="H61" s="52"/>
      <c r="I61" s="40" t="s">
        <v>40</v>
      </c>
      <c r="J61" s="43">
        <f t="shared" si="8"/>
        <v>1</v>
      </c>
      <c r="K61" s="44" t="s">
        <v>41</v>
      </c>
      <c r="L61" s="44" t="s">
        <v>4</v>
      </c>
      <c r="M61" s="74"/>
      <c r="N61" s="41"/>
      <c r="O61" s="41"/>
      <c r="P61" s="46"/>
      <c r="Q61" s="41"/>
      <c r="R61" s="41"/>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7">
        <f t="shared" si="9"/>
        <v>1283.05</v>
      </c>
      <c r="BB61" s="48">
        <f t="shared" si="10"/>
        <v>1283.05</v>
      </c>
      <c r="BC61" s="37" t="str">
        <f t="shared" si="11"/>
        <v>INR  One Thousand Two Hundred &amp; Eighty Three  and Paise Five Only</v>
      </c>
      <c r="IA61" s="38">
        <v>47</v>
      </c>
      <c r="IB61" s="77" t="s">
        <v>235</v>
      </c>
      <c r="IC61" s="38" t="s">
        <v>105</v>
      </c>
      <c r="ID61" s="38">
        <v>1</v>
      </c>
      <c r="IE61" s="39" t="s">
        <v>178</v>
      </c>
      <c r="IF61" s="39" t="s">
        <v>44</v>
      </c>
      <c r="IG61" s="39" t="s">
        <v>63</v>
      </c>
      <c r="IH61" s="39">
        <v>10</v>
      </c>
      <c r="II61" s="39" t="s">
        <v>39</v>
      </c>
    </row>
    <row r="62" spans="1:243" s="38" customFormat="1" ht="83.25" customHeight="1">
      <c r="A62" s="22">
        <v>48</v>
      </c>
      <c r="B62" s="90" t="s">
        <v>165</v>
      </c>
      <c r="C62" s="24" t="s">
        <v>106</v>
      </c>
      <c r="D62" s="78">
        <v>1</v>
      </c>
      <c r="E62" s="91" t="s">
        <v>39</v>
      </c>
      <c r="F62" s="78">
        <v>623.5</v>
      </c>
      <c r="G62" s="51"/>
      <c r="H62" s="52"/>
      <c r="I62" s="40" t="s">
        <v>40</v>
      </c>
      <c r="J62" s="43">
        <f t="shared" si="8"/>
        <v>1</v>
      </c>
      <c r="K62" s="44" t="s">
        <v>41</v>
      </c>
      <c r="L62" s="44" t="s">
        <v>4</v>
      </c>
      <c r="M62" s="74"/>
      <c r="N62" s="41"/>
      <c r="O62" s="41"/>
      <c r="P62" s="46"/>
      <c r="Q62" s="41"/>
      <c r="R62" s="41"/>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9"/>
        <v>623.5</v>
      </c>
      <c r="BB62" s="48">
        <f t="shared" si="10"/>
        <v>623.5</v>
      </c>
      <c r="BC62" s="37" t="str">
        <f t="shared" si="11"/>
        <v>INR  Six Hundred &amp; Twenty Three  and Paise Fifty Only</v>
      </c>
      <c r="IA62" s="38">
        <v>48</v>
      </c>
      <c r="IB62" s="77" t="s">
        <v>236</v>
      </c>
      <c r="IC62" s="38" t="s">
        <v>106</v>
      </c>
      <c r="ID62" s="38">
        <v>1</v>
      </c>
      <c r="IE62" s="39" t="s">
        <v>39</v>
      </c>
      <c r="IF62" s="39" t="s">
        <v>44</v>
      </c>
      <c r="IG62" s="39" t="s">
        <v>63</v>
      </c>
      <c r="IH62" s="39">
        <v>10</v>
      </c>
      <c r="II62" s="39" t="s">
        <v>39</v>
      </c>
    </row>
    <row r="63" spans="1:243" s="38" customFormat="1" ht="57" customHeight="1">
      <c r="A63" s="22">
        <v>49.1</v>
      </c>
      <c r="B63" s="79" t="s">
        <v>186</v>
      </c>
      <c r="C63" s="24" t="s">
        <v>107</v>
      </c>
      <c r="D63" s="78">
        <v>7</v>
      </c>
      <c r="E63" s="88" t="s">
        <v>182</v>
      </c>
      <c r="F63" s="78">
        <v>284.9</v>
      </c>
      <c r="G63" s="51"/>
      <c r="H63" s="52"/>
      <c r="I63" s="40" t="s">
        <v>40</v>
      </c>
      <c r="J63" s="43">
        <f t="shared" si="8"/>
        <v>1</v>
      </c>
      <c r="K63" s="44" t="s">
        <v>41</v>
      </c>
      <c r="L63" s="44" t="s">
        <v>4</v>
      </c>
      <c r="M63" s="74"/>
      <c r="N63" s="41"/>
      <c r="O63" s="41"/>
      <c r="P63" s="46"/>
      <c r="Q63" s="41"/>
      <c r="R63" s="41"/>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9"/>
        <v>1994.3</v>
      </c>
      <c r="BB63" s="48">
        <f t="shared" si="10"/>
        <v>1994.3</v>
      </c>
      <c r="BC63" s="37" t="str">
        <f t="shared" si="11"/>
        <v>INR  One Thousand Nine Hundred &amp; Ninety Four  and Paise Thirty Only</v>
      </c>
      <c r="IA63" s="38">
        <v>49.1</v>
      </c>
      <c r="IB63" s="77" t="s">
        <v>237</v>
      </c>
      <c r="IC63" s="38" t="s">
        <v>107</v>
      </c>
      <c r="ID63" s="38">
        <v>7</v>
      </c>
      <c r="IE63" s="39" t="s">
        <v>182</v>
      </c>
      <c r="IF63" s="39" t="s">
        <v>44</v>
      </c>
      <c r="IG63" s="39" t="s">
        <v>63</v>
      </c>
      <c r="IH63" s="39">
        <v>10</v>
      </c>
      <c r="II63" s="39" t="s">
        <v>39</v>
      </c>
    </row>
    <row r="64" spans="1:243" s="38" customFormat="1" ht="42" customHeight="1">
      <c r="A64" s="22">
        <v>49.2</v>
      </c>
      <c r="B64" s="79" t="s">
        <v>166</v>
      </c>
      <c r="C64" s="24" t="s">
        <v>108</v>
      </c>
      <c r="D64" s="78">
        <v>2</v>
      </c>
      <c r="E64" s="88" t="s">
        <v>182</v>
      </c>
      <c r="F64" s="78">
        <v>438</v>
      </c>
      <c r="G64" s="51"/>
      <c r="H64" s="52"/>
      <c r="I64" s="40" t="s">
        <v>40</v>
      </c>
      <c r="J64" s="43">
        <f t="shared" si="8"/>
        <v>1</v>
      </c>
      <c r="K64" s="44" t="s">
        <v>41</v>
      </c>
      <c r="L64" s="44" t="s">
        <v>4</v>
      </c>
      <c r="M64" s="74"/>
      <c r="N64" s="41"/>
      <c r="O64" s="41"/>
      <c r="P64" s="46"/>
      <c r="Q64" s="41"/>
      <c r="R64" s="41"/>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9"/>
        <v>876</v>
      </c>
      <c r="BB64" s="48">
        <f t="shared" si="10"/>
        <v>876</v>
      </c>
      <c r="BC64" s="37" t="str">
        <f t="shared" si="11"/>
        <v>INR  Eight Hundred &amp; Seventy Six  Only</v>
      </c>
      <c r="IA64" s="38">
        <v>49.2</v>
      </c>
      <c r="IB64" s="77" t="s">
        <v>238</v>
      </c>
      <c r="IC64" s="38" t="s">
        <v>108</v>
      </c>
      <c r="ID64" s="38">
        <v>2</v>
      </c>
      <c r="IE64" s="39" t="s">
        <v>182</v>
      </c>
      <c r="IF64" s="39" t="s">
        <v>44</v>
      </c>
      <c r="IG64" s="39" t="s">
        <v>63</v>
      </c>
      <c r="IH64" s="39">
        <v>10</v>
      </c>
      <c r="II64" s="39" t="s">
        <v>39</v>
      </c>
    </row>
    <row r="65" spans="1:243" s="38" customFormat="1" ht="44.25" customHeight="1">
      <c r="A65" s="22">
        <v>50</v>
      </c>
      <c r="B65" s="79" t="s">
        <v>167</v>
      </c>
      <c r="C65" s="24" t="s">
        <v>109</v>
      </c>
      <c r="D65" s="78">
        <v>2</v>
      </c>
      <c r="E65" s="88" t="s">
        <v>178</v>
      </c>
      <c r="F65" s="78">
        <v>418.95</v>
      </c>
      <c r="G65" s="51"/>
      <c r="H65" s="52"/>
      <c r="I65" s="40" t="s">
        <v>40</v>
      </c>
      <c r="J65" s="43">
        <f t="shared" si="8"/>
        <v>1</v>
      </c>
      <c r="K65" s="44" t="s">
        <v>41</v>
      </c>
      <c r="L65" s="44" t="s">
        <v>4</v>
      </c>
      <c r="M65" s="74"/>
      <c r="N65" s="41"/>
      <c r="O65" s="41"/>
      <c r="P65" s="46"/>
      <c r="Q65" s="41"/>
      <c r="R65" s="41"/>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9"/>
        <v>837.9</v>
      </c>
      <c r="BB65" s="48">
        <f t="shared" si="10"/>
        <v>837.9</v>
      </c>
      <c r="BC65" s="37" t="str">
        <f t="shared" si="11"/>
        <v>INR  Eight Hundred &amp; Thirty Seven  and Paise Ninety Only</v>
      </c>
      <c r="IA65" s="38">
        <v>50</v>
      </c>
      <c r="IB65" s="77" t="s">
        <v>239</v>
      </c>
      <c r="IC65" s="38" t="s">
        <v>109</v>
      </c>
      <c r="ID65" s="38">
        <v>2</v>
      </c>
      <c r="IE65" s="39" t="s">
        <v>178</v>
      </c>
      <c r="IF65" s="39" t="s">
        <v>44</v>
      </c>
      <c r="IG65" s="39" t="s">
        <v>63</v>
      </c>
      <c r="IH65" s="39">
        <v>10</v>
      </c>
      <c r="II65" s="39" t="s">
        <v>39</v>
      </c>
    </row>
    <row r="66" spans="1:243" s="38" customFormat="1" ht="51" customHeight="1">
      <c r="A66" s="22">
        <v>51</v>
      </c>
      <c r="B66" s="79" t="s">
        <v>168</v>
      </c>
      <c r="C66" s="24" t="s">
        <v>110</v>
      </c>
      <c r="D66" s="78">
        <v>2</v>
      </c>
      <c r="E66" s="88" t="s">
        <v>178</v>
      </c>
      <c r="F66" s="78">
        <v>606.25</v>
      </c>
      <c r="G66" s="51"/>
      <c r="H66" s="52"/>
      <c r="I66" s="40" t="s">
        <v>40</v>
      </c>
      <c r="J66" s="43">
        <f t="shared" si="8"/>
        <v>1</v>
      </c>
      <c r="K66" s="44" t="s">
        <v>41</v>
      </c>
      <c r="L66" s="44" t="s">
        <v>4</v>
      </c>
      <c r="M66" s="74"/>
      <c r="N66" s="41"/>
      <c r="O66" s="41"/>
      <c r="P66" s="46"/>
      <c r="Q66" s="41"/>
      <c r="R66" s="41"/>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9"/>
        <v>1212.5</v>
      </c>
      <c r="BB66" s="48">
        <f t="shared" si="10"/>
        <v>1212.5</v>
      </c>
      <c r="BC66" s="37" t="str">
        <f t="shared" si="11"/>
        <v>INR  One Thousand Two Hundred &amp; Twelve  and Paise Fifty Only</v>
      </c>
      <c r="IA66" s="38">
        <v>51</v>
      </c>
      <c r="IB66" s="77" t="s">
        <v>240</v>
      </c>
      <c r="IC66" s="38" t="s">
        <v>110</v>
      </c>
      <c r="ID66" s="38">
        <v>2</v>
      </c>
      <c r="IE66" s="39" t="s">
        <v>178</v>
      </c>
      <c r="IF66" s="39" t="s">
        <v>44</v>
      </c>
      <c r="IG66" s="39" t="s">
        <v>63</v>
      </c>
      <c r="IH66" s="39">
        <v>10</v>
      </c>
      <c r="II66" s="39" t="s">
        <v>39</v>
      </c>
    </row>
    <row r="67" spans="1:243" s="38" customFormat="1" ht="87" customHeight="1">
      <c r="A67" s="22">
        <v>52</v>
      </c>
      <c r="B67" s="79" t="s">
        <v>169</v>
      </c>
      <c r="C67" s="24" t="s">
        <v>111</v>
      </c>
      <c r="D67" s="78">
        <v>8</v>
      </c>
      <c r="E67" s="88" t="s">
        <v>68</v>
      </c>
      <c r="F67" s="78">
        <v>1030.3</v>
      </c>
      <c r="G67" s="51"/>
      <c r="H67" s="52"/>
      <c r="I67" s="40" t="s">
        <v>40</v>
      </c>
      <c r="J67" s="43">
        <f t="shared" si="8"/>
        <v>1</v>
      </c>
      <c r="K67" s="44" t="s">
        <v>41</v>
      </c>
      <c r="L67" s="44" t="s">
        <v>4</v>
      </c>
      <c r="M67" s="74"/>
      <c r="N67" s="41"/>
      <c r="O67" s="41"/>
      <c r="P67" s="46"/>
      <c r="Q67" s="41"/>
      <c r="R67" s="41"/>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7">
        <f t="shared" si="9"/>
        <v>8242.4</v>
      </c>
      <c r="BB67" s="48">
        <f t="shared" si="10"/>
        <v>8242.4</v>
      </c>
      <c r="BC67" s="37" t="str">
        <f t="shared" si="11"/>
        <v>INR  Eight Thousand Two Hundred &amp; Forty Two  and Paise Forty Only</v>
      </c>
      <c r="IA67" s="38">
        <v>52</v>
      </c>
      <c r="IB67" s="77" t="s">
        <v>241</v>
      </c>
      <c r="IC67" s="38" t="s">
        <v>111</v>
      </c>
      <c r="ID67" s="38">
        <v>8</v>
      </c>
      <c r="IE67" s="39" t="s">
        <v>68</v>
      </c>
      <c r="IF67" s="39" t="s">
        <v>44</v>
      </c>
      <c r="IG67" s="39" t="s">
        <v>63</v>
      </c>
      <c r="IH67" s="39">
        <v>10</v>
      </c>
      <c r="II67" s="39" t="s">
        <v>39</v>
      </c>
    </row>
    <row r="68" spans="1:243" s="38" customFormat="1" ht="75" customHeight="1">
      <c r="A68" s="22">
        <v>53</v>
      </c>
      <c r="B68" s="79" t="s">
        <v>170</v>
      </c>
      <c r="C68" s="24" t="s">
        <v>112</v>
      </c>
      <c r="D68" s="78">
        <v>3.5</v>
      </c>
      <c r="E68" s="88" t="s">
        <v>68</v>
      </c>
      <c r="F68" s="78">
        <v>926.9</v>
      </c>
      <c r="G68" s="51"/>
      <c r="H68" s="52"/>
      <c r="I68" s="40" t="s">
        <v>40</v>
      </c>
      <c r="J68" s="43">
        <f t="shared" si="8"/>
        <v>1</v>
      </c>
      <c r="K68" s="44" t="s">
        <v>41</v>
      </c>
      <c r="L68" s="44" t="s">
        <v>4</v>
      </c>
      <c r="M68" s="74"/>
      <c r="N68" s="41"/>
      <c r="O68" s="41"/>
      <c r="P68" s="46"/>
      <c r="Q68" s="41"/>
      <c r="R68" s="41"/>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9"/>
        <v>3244.15</v>
      </c>
      <c r="BB68" s="48">
        <f t="shared" si="10"/>
        <v>3244.15</v>
      </c>
      <c r="BC68" s="37" t="str">
        <f t="shared" si="11"/>
        <v>INR  Three Thousand Two Hundred &amp; Forty Four  and Paise Fifteen Only</v>
      </c>
      <c r="IA68" s="38">
        <v>53</v>
      </c>
      <c r="IB68" s="77" t="s">
        <v>242</v>
      </c>
      <c r="IC68" s="38" t="s">
        <v>112</v>
      </c>
      <c r="ID68" s="38">
        <v>3.5</v>
      </c>
      <c r="IE68" s="39" t="s">
        <v>68</v>
      </c>
      <c r="IF68" s="39" t="s">
        <v>44</v>
      </c>
      <c r="IG68" s="39" t="s">
        <v>63</v>
      </c>
      <c r="IH68" s="39">
        <v>10</v>
      </c>
      <c r="II68" s="39" t="s">
        <v>39</v>
      </c>
    </row>
    <row r="69" spans="1:243" s="38" customFormat="1" ht="87" customHeight="1">
      <c r="A69" s="22">
        <v>54</v>
      </c>
      <c r="B69" s="79" t="s">
        <v>171</v>
      </c>
      <c r="C69" s="24" t="s">
        <v>113</v>
      </c>
      <c r="D69" s="78">
        <v>1</v>
      </c>
      <c r="E69" s="91" t="s">
        <v>39</v>
      </c>
      <c r="F69" s="78">
        <v>9360.6</v>
      </c>
      <c r="G69" s="51"/>
      <c r="H69" s="52"/>
      <c r="I69" s="40" t="s">
        <v>40</v>
      </c>
      <c r="J69" s="43">
        <f t="shared" si="8"/>
        <v>1</v>
      </c>
      <c r="K69" s="44" t="s">
        <v>41</v>
      </c>
      <c r="L69" s="44" t="s">
        <v>4</v>
      </c>
      <c r="M69" s="74"/>
      <c r="N69" s="41"/>
      <c r="O69" s="41"/>
      <c r="P69" s="46"/>
      <c r="Q69" s="41"/>
      <c r="R69" s="41"/>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9"/>
        <v>9360.6</v>
      </c>
      <c r="BB69" s="48">
        <f t="shared" si="10"/>
        <v>9360.6</v>
      </c>
      <c r="BC69" s="37" t="str">
        <f t="shared" si="11"/>
        <v>INR  Nine Thousand Three Hundred &amp; Sixty  and Paise Sixty Only</v>
      </c>
      <c r="IA69" s="38">
        <v>54</v>
      </c>
      <c r="IB69" s="77" t="s">
        <v>243</v>
      </c>
      <c r="IC69" s="38" t="s">
        <v>113</v>
      </c>
      <c r="ID69" s="38">
        <v>1</v>
      </c>
      <c r="IE69" s="39" t="s">
        <v>39</v>
      </c>
      <c r="IF69" s="39" t="s">
        <v>44</v>
      </c>
      <c r="IG69" s="39" t="s">
        <v>63</v>
      </c>
      <c r="IH69" s="39">
        <v>10</v>
      </c>
      <c r="II69" s="39" t="s">
        <v>39</v>
      </c>
    </row>
    <row r="70" spans="1:243" s="38" customFormat="1" ht="57" customHeight="1">
      <c r="A70" s="22">
        <v>55</v>
      </c>
      <c r="B70" s="79" t="s">
        <v>172</v>
      </c>
      <c r="C70" s="24" t="s">
        <v>114</v>
      </c>
      <c r="D70" s="78">
        <v>2.5</v>
      </c>
      <c r="E70" s="88" t="s">
        <v>174</v>
      </c>
      <c r="F70" s="78">
        <v>7335.1</v>
      </c>
      <c r="G70" s="51"/>
      <c r="H70" s="52"/>
      <c r="I70" s="40" t="s">
        <v>40</v>
      </c>
      <c r="J70" s="43">
        <f t="shared" si="8"/>
        <v>1</v>
      </c>
      <c r="K70" s="44" t="s">
        <v>41</v>
      </c>
      <c r="L70" s="44" t="s">
        <v>4</v>
      </c>
      <c r="M70" s="74"/>
      <c r="N70" s="41"/>
      <c r="O70" s="41"/>
      <c r="P70" s="46"/>
      <c r="Q70" s="41"/>
      <c r="R70" s="41"/>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9"/>
        <v>18337.75</v>
      </c>
      <c r="BB70" s="48">
        <f t="shared" si="10"/>
        <v>18337.75</v>
      </c>
      <c r="BC70" s="37" t="str">
        <f t="shared" si="11"/>
        <v>INR  Eighteen Thousand Three Hundred &amp; Thirty Seven  and Paise Seventy Five Only</v>
      </c>
      <c r="IA70" s="38">
        <v>55</v>
      </c>
      <c r="IB70" s="77" t="s">
        <v>244</v>
      </c>
      <c r="IC70" s="38" t="s">
        <v>114</v>
      </c>
      <c r="ID70" s="38">
        <v>2.5</v>
      </c>
      <c r="IE70" s="39" t="s">
        <v>174</v>
      </c>
      <c r="IF70" s="39" t="s">
        <v>44</v>
      </c>
      <c r="IG70" s="39" t="s">
        <v>63</v>
      </c>
      <c r="IH70" s="39">
        <v>10</v>
      </c>
      <c r="II70" s="39" t="s">
        <v>39</v>
      </c>
    </row>
    <row r="71" spans="1:243" s="38" customFormat="1" ht="57" customHeight="1">
      <c r="A71" s="22">
        <v>56</v>
      </c>
      <c r="B71" s="93" t="s">
        <v>173</v>
      </c>
      <c r="C71" s="24" t="s">
        <v>115</v>
      </c>
      <c r="D71" s="78">
        <v>2</v>
      </c>
      <c r="E71" s="88" t="s">
        <v>174</v>
      </c>
      <c r="F71" s="78">
        <v>138.85</v>
      </c>
      <c r="G71" s="51"/>
      <c r="H71" s="52"/>
      <c r="I71" s="40" t="s">
        <v>40</v>
      </c>
      <c r="J71" s="43">
        <f>IF(I71="Less(-)",-1,1)</f>
        <v>1</v>
      </c>
      <c r="K71" s="44" t="s">
        <v>41</v>
      </c>
      <c r="L71" s="44" t="s">
        <v>4</v>
      </c>
      <c r="M71" s="74"/>
      <c r="N71" s="41"/>
      <c r="O71" s="41"/>
      <c r="P71" s="46"/>
      <c r="Q71" s="41"/>
      <c r="R71" s="41"/>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7">
        <f t="shared" si="9"/>
        <v>277.7</v>
      </c>
      <c r="BB71" s="48">
        <f t="shared" si="10"/>
        <v>277.7</v>
      </c>
      <c r="BC71" s="37" t="str">
        <f t="shared" si="11"/>
        <v>INR  Two Hundred &amp; Seventy Seven  and Paise Seventy Only</v>
      </c>
      <c r="IA71" s="38">
        <v>56</v>
      </c>
      <c r="IB71" s="77" t="s">
        <v>245</v>
      </c>
      <c r="IC71" s="38" t="s">
        <v>115</v>
      </c>
      <c r="ID71" s="38">
        <v>2</v>
      </c>
      <c r="IE71" s="39" t="s">
        <v>174</v>
      </c>
      <c r="IF71" s="39" t="s">
        <v>44</v>
      </c>
      <c r="IG71" s="39" t="s">
        <v>63</v>
      </c>
      <c r="IH71" s="39">
        <v>10</v>
      </c>
      <c r="II71" s="39" t="s">
        <v>39</v>
      </c>
    </row>
    <row r="72" spans="1:243" s="38" customFormat="1" ht="57" customHeight="1">
      <c r="A72" s="22">
        <v>57</v>
      </c>
      <c r="B72" s="89" t="s">
        <v>187</v>
      </c>
      <c r="C72" s="24" t="s">
        <v>115</v>
      </c>
      <c r="D72" s="78">
        <v>1</v>
      </c>
      <c r="E72" s="94" t="s">
        <v>246</v>
      </c>
      <c r="F72" s="78">
        <v>6.33</v>
      </c>
      <c r="G72" s="51"/>
      <c r="H72" s="52"/>
      <c r="I72" s="40" t="s">
        <v>40</v>
      </c>
      <c r="J72" s="43">
        <f t="shared" si="8"/>
        <v>1</v>
      </c>
      <c r="K72" s="44" t="s">
        <v>41</v>
      </c>
      <c r="L72" s="44" t="s">
        <v>4</v>
      </c>
      <c r="M72" s="74"/>
      <c r="N72" s="41"/>
      <c r="O72" s="41"/>
      <c r="P72" s="46"/>
      <c r="Q72" s="41"/>
      <c r="R72" s="41"/>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BA14+BA15+BA16+BA17+BA18+BA19+BA20+BA21+BA22+BA23+BA24+BA25+BA26+BA27+BA28+BA29+BA30+BA31+BA32+BA33+BA34+BA35+BA36+BA37+BA38+BA39+BA40+BA41+BA42+BA43+BA44+BA45+BA46+BA47+BA48+BA49+BA50+BA51+BA52+BA53+BA54+BA55+BA56+BA57+BA58+BA59+BA60+BA61+BA62+BA63+BA64+BA65+BA66+BA67+BA68+BA69+BA70+BA71)*6.33%</f>
        <v>87038.17</v>
      </c>
      <c r="BB72" s="48">
        <f>BA72+SUM(N72:AZ72)</f>
        <v>87038.17</v>
      </c>
      <c r="BC72" s="37" t="str">
        <f>SpellNumber(L72,BB72)</f>
        <v>INR  Eighty Seven Thousand  &amp;Thirty Eight  and Paise Seventeen Only</v>
      </c>
      <c r="IA72" s="38">
        <v>57</v>
      </c>
      <c r="IB72" s="77" t="s">
        <v>187</v>
      </c>
      <c r="IC72" s="38" t="s">
        <v>115</v>
      </c>
      <c r="ID72" s="38">
        <v>1</v>
      </c>
      <c r="IE72" s="39" t="s">
        <v>246</v>
      </c>
      <c r="IF72" s="39" t="s">
        <v>44</v>
      </c>
      <c r="IG72" s="39" t="s">
        <v>63</v>
      </c>
      <c r="IH72" s="39">
        <v>10</v>
      </c>
      <c r="II72" s="39" t="s">
        <v>39</v>
      </c>
    </row>
    <row r="73" spans="1:243" s="38" customFormat="1" ht="48" customHeight="1">
      <c r="A73" s="53" t="s">
        <v>79</v>
      </c>
      <c r="B73" s="54"/>
      <c r="C73" s="55"/>
      <c r="D73" s="56"/>
      <c r="E73" s="56"/>
      <c r="F73" s="56"/>
      <c r="G73" s="56"/>
      <c r="H73" s="57"/>
      <c r="I73" s="57"/>
      <c r="J73" s="57"/>
      <c r="K73" s="57"/>
      <c r="L73" s="58"/>
      <c r="BA73" s="59">
        <f>SUM(BA13:BA72)</f>
        <v>1462048.69</v>
      </c>
      <c r="BB73" s="60">
        <f>SUM(BB13:BB72)</f>
        <v>1462048.69</v>
      </c>
      <c r="BC73" s="37" t="str">
        <f>SpellNumber($E$2,BB73)</f>
        <v>INR  Fourteen Lakh Sixty Two Thousand  &amp;Forty Eight  and Paise Sixty Nine Only</v>
      </c>
      <c r="IE73" s="39">
        <v>4</v>
      </c>
      <c r="IF73" s="39" t="s">
        <v>44</v>
      </c>
      <c r="IG73" s="39" t="s">
        <v>63</v>
      </c>
      <c r="IH73" s="39">
        <v>10</v>
      </c>
      <c r="II73" s="39" t="s">
        <v>39</v>
      </c>
    </row>
    <row r="74" spans="1:243" s="69" customFormat="1" ht="18">
      <c r="A74" s="54" t="s">
        <v>80</v>
      </c>
      <c r="B74" s="61"/>
      <c r="C74" s="62"/>
      <c r="D74" s="63"/>
      <c r="E74" s="75" t="s">
        <v>65</v>
      </c>
      <c r="F74" s="76"/>
      <c r="G74" s="64"/>
      <c r="H74" s="65"/>
      <c r="I74" s="65"/>
      <c r="J74" s="65"/>
      <c r="K74" s="66"/>
      <c r="L74" s="67"/>
      <c r="M74" s="68"/>
      <c r="O74" s="38"/>
      <c r="P74" s="38"/>
      <c r="Q74" s="38"/>
      <c r="R74" s="38"/>
      <c r="S74" s="38"/>
      <c r="BA74" s="70">
        <f>IF(ISBLANK(F74),0,IF(E74="Excess (+)",ROUND(BA73+(BA73*F74),2),IF(E74="Less (-)",ROUND(BA73+(BA73*F74*(-1)),2),IF(E74="At Par",BA73,0))))</f>
        <v>0</v>
      </c>
      <c r="BB74" s="71">
        <f>ROUND(BA74,0)</f>
        <v>0</v>
      </c>
      <c r="BC74" s="37" t="str">
        <f>SpellNumber($E$2,BB74)</f>
        <v>INR Zero Only</v>
      </c>
      <c r="IE74" s="72"/>
      <c r="IF74" s="72"/>
      <c r="IG74" s="72"/>
      <c r="IH74" s="72"/>
      <c r="II74" s="72"/>
    </row>
    <row r="75" spans="1:243" s="69" customFormat="1" ht="18">
      <c r="A75" s="53" t="s">
        <v>81</v>
      </c>
      <c r="B75" s="53"/>
      <c r="C75" s="81" t="str">
        <f>SpellNumber($E$2,BB74)</f>
        <v>INR Zero Only</v>
      </c>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IE75" s="72"/>
      <c r="IF75" s="72"/>
      <c r="IG75" s="72"/>
      <c r="IH75" s="72"/>
      <c r="II75" s="72"/>
    </row>
    <row r="76" ht="15"/>
    <row r="77" ht="15"/>
    <row r="78" ht="15"/>
    <row r="79" ht="15"/>
    <row r="80" ht="15"/>
    <row r="81" ht="15"/>
    <row r="82" ht="15"/>
  </sheetData>
  <sheetProtection password="EEC8" sheet="1"/>
  <mergeCells count="8">
    <mergeCell ref="A9:BC9"/>
    <mergeCell ref="C75:BC75"/>
    <mergeCell ref="A1:L1"/>
    <mergeCell ref="A4:BC4"/>
    <mergeCell ref="A5:BC5"/>
    <mergeCell ref="A6:BC6"/>
    <mergeCell ref="A7:BC7"/>
    <mergeCell ref="B8:BC8"/>
  </mergeCells>
  <dataValidations count="21">
    <dataValidation type="list" allowBlank="1" showErrorMessage="1" sqref="E74">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4">
      <formula1>0</formula1>
      <formula2>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7 G28:G72">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4">
      <formula1>IF(E74="Select",-1,IF(E74="At Par",0,0))</formula1>
      <formula2>IF(E74="Select",-1,IF(E74="At Par",0,0.99))</formula2>
    </dataValidation>
    <dataValidation type="decimal" allowBlank="1" showInputMessage="1" showErrorMessage="1" promptTitle="Rate Entry" prompt="Please enter the Rate in Rupees for this item. " errorTitle="Invaid Entry" error="Only Numeric Values are allowed. " sqref="H28:H7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72">
      <formula1>0</formula1>
      <formula2>999999999999999</formula2>
    </dataValidation>
    <dataValidation type="list" allowBlank="1" showErrorMessage="1" sqref="K13:K72">
      <formula1>"Partial Conversion,Full Conversion"</formula1>
      <formula2>0</formula2>
    </dataValidation>
    <dataValidation allowBlank="1" showInputMessage="1" showErrorMessage="1" promptTitle="Addition / Deduction" prompt="Please Choose the correct One" sqref="J13:J72">
      <formula1>0</formula1>
      <formula2>0</formula2>
    </dataValidation>
    <dataValidation type="list" showErrorMessage="1" sqref="I13:I72">
      <formula1>"Excess(+),Less(-)"</formula1>
      <formula2>0</formula2>
    </dataValidation>
    <dataValidation allowBlank="1" showInputMessage="1" showErrorMessage="1" promptTitle="Itemcode/Make" prompt="Please enter text" sqref="C13:C72">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7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2">
      <formula1>0</formula1>
      <formula2>999999999999999</formula2>
    </dataValidation>
    <dataValidation allowBlank="1" showInputMessage="1" showErrorMessage="1" promptTitle="Units" prompt="Please enter Units in text" sqref="E13:E72">
      <formula1>0</formula1>
      <formula2>0</formula2>
    </dataValidation>
    <dataValidation type="decimal" allowBlank="1" showInputMessage="1" showErrorMessage="1" promptTitle="Quantity" prompt="Please enter the Quantity for this item. " errorTitle="Invalid Entry" error="Only Numeric Values are allowed. " sqref="D13:D72 F13:F72">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2 L71">
      <formula1>"INR"</formula1>
    </dataValidation>
    <dataValidation type="decimal" allowBlank="1" showErrorMessage="1" errorTitle="Invalid Entry" error="Only Numeric Values are allowed. " sqref="A13:A72">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6" t="s">
        <v>64</v>
      </c>
      <c r="F6" s="86"/>
      <c r="G6" s="86"/>
      <c r="H6" s="86"/>
      <c r="I6" s="86"/>
      <c r="J6" s="86"/>
      <c r="K6" s="86"/>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2023-12-04T13:18:19Z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