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3040" windowHeight="8832" tabRatio="965" firstSheet="1" activeTab="1"/>
  </bookViews>
  <sheets>
    <sheet name="BoQ1" sheetId="1" state="veryHidden" r:id="rId1"/>
    <sheet name="Macros" sheetId="2" r:id="rId2"/>
  </sheets>
  <externalReferences>
    <externalReference r:id="rId5"/>
    <externalReference r:id="rId6"/>
    <externalReference r:id="rId7"/>
    <externalReference r:id="rId8"/>
  </externalReferences>
  <definedNames>
    <definedName name="_xlfn_BAHTTEXT">NA()</definedName>
    <definedName name="_xlfn_COUNTIFS">NA()</definedName>
    <definedName name="BAA1">#REF!</definedName>
    <definedName name="boq_type">#REF!</definedName>
    <definedName name="boq_version" localSheetId="0">'[3]Config'!$C$2:$C$3</definedName>
    <definedName name="boq_version">'[1]Config'!$C$2:$C$3</definedName>
    <definedName name="conversion_type" localSheetId="0">'[3]Config'!$E$2:$E$3</definedName>
    <definedName name="conversion_type">'[1]Config'!$E$2:$E$3</definedName>
    <definedName name="cstvat">#REF!</definedName>
    <definedName name="currency_name" localSheetId="0">'[3]Config'!$F$2:$F$8</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 localSheetId="0">'[2]PRICE BID'!#REF!</definedName>
    <definedName name="option9">'[2]PRICE BID'!#REF!</definedName>
    <definedName name="other_boq" localSheetId="0">'[3]Config'!$G$2:$G$5</definedName>
    <definedName name="other_boq">'[1]Config'!$G$2:$G$5</definedName>
    <definedName name="_xlnm.Print_Area" localSheetId="0">'BoQ1'!$A$1:$BC$105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<sst xmlns="http://schemas.openxmlformats.org/spreadsheetml/2006/main" count="1172" uniqueCount="319">
  <si>
    <t>BoQ_Ver3.1</t>
  </si>
  <si>
    <t>Percentage</t>
  </si>
  <si>
    <t>Normal</t>
  </si>
  <si>
    <t>INR Only</t>
  </si>
  <si>
    <t>INR</t>
  </si>
  <si>
    <t>Select, At Par, Excess (+), Less (-)</t>
  </si>
  <si>
    <t>IOCL</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</si>
  <si>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</si>
  <si>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</si>
  <si>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</si>
  <si>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</si>
  <si>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</si>
  <si>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</si>
  <si>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</si>
  <si>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</si>
  <si>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</si>
  <si>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</si>
  <si>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</si>
  <si>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</si>
  <si>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</si>
  <si>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</si>
  <si>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</si>
  <si>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</si>
  <si>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</si>
  <si>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</si>
  <si>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</si>
  <si>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</si>
  <si>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</si>
  <si>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</si>
  <si>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</si>
  <si>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</si>
  <si>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</si>
  <si>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</si>
  <si>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</si>
  <si>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BI01010001010000000000000515BI0100001112</t>
  </si>
  <si>
    <t>Construction of chamber for 100mm sluices valve</t>
  </si>
  <si>
    <t>item1</t>
  </si>
  <si>
    <t>1 Nos</t>
  </si>
  <si>
    <t>BI01010001010000000000000515BI0100001113</t>
  </si>
  <si>
    <t>Nos</t>
  </si>
  <si>
    <t>Excess(+)</t>
  </si>
  <si>
    <t>Full Conversion</t>
  </si>
  <si>
    <t>Supplying, Conveying and fixing spls. Including eart</t>
  </si>
  <si>
    <t>BI01010001010000000000000515BI0100001114</t>
  </si>
  <si>
    <t>Construction of chamber for 100mm sluice plates</t>
  </si>
  <si>
    <t>item2</t>
  </si>
  <si>
    <t>BI01010001010000000000000515BI0100001115</t>
  </si>
  <si>
    <t>item3</t>
  </si>
  <si>
    <t>BI01010001010000000000000515BI0100001116</t>
  </si>
  <si>
    <t>Supplying, Conveying and fixing spls. Including ea</t>
  </si>
  <si>
    <t>item4</t>
  </si>
  <si>
    <t>BI01010001010000000000000515BI0100001117</t>
  </si>
  <si>
    <t>BI01010001010000000000000515BI0100001118</t>
  </si>
  <si>
    <t>BI01010001010000000000000515BI0100001120</t>
  </si>
  <si>
    <t>BI01010001010000000000000515BI0100001121</t>
  </si>
  <si>
    <t>BI01010001010000000000000515BI0100001122</t>
  </si>
  <si>
    <t>BI01010001010000000000000515BI0100001123</t>
  </si>
  <si>
    <t>BI01010001010000000000000515BI0100001125</t>
  </si>
  <si>
    <t>BI01010001010000000000000515BI0100001126</t>
  </si>
  <si>
    <t>BI01010001010000000000000515BI0100001127</t>
  </si>
  <si>
    <t>BI01010001010000000000000515BI0100001128</t>
  </si>
  <si>
    <t>BI01010001010000000000000515BI0100001129</t>
  </si>
  <si>
    <t>item5</t>
  </si>
  <si>
    <t>Please Enable Macros to View BoQ information</t>
  </si>
  <si>
    <t>Select</t>
  </si>
  <si>
    <t>Name of the Bidder/ Bidding Firm / Company :</t>
  </si>
  <si>
    <r>
      <t xml:space="preserve">Estimated Rate
 in
</t>
    </r>
    <r>
      <rPr>
        <b/>
        <sz val="11"/>
        <color indexed="10"/>
        <rFont val="Arial"/>
        <family val="2"/>
      </rPr>
      <t>Rs.      P</t>
    </r>
  </si>
  <si>
    <t>sqm</t>
  </si>
  <si>
    <t>BI01010001010000000000000515BI0100001130</t>
  </si>
  <si>
    <t>BI01010001010000000000000515BI0100001132</t>
  </si>
  <si>
    <t>BI01010001010000000000000515BI0100001133</t>
  </si>
  <si>
    <t>BI01010001010000000000000515BI0100001134</t>
  </si>
  <si>
    <t>BI01010001010000000000000515BI0100001135</t>
  </si>
  <si>
    <t>BI01010001010000000000000515BI0100001136</t>
  </si>
  <si>
    <t>BI01010001010000000000000515BI0100001137</t>
  </si>
  <si>
    <t>BI01010001010000000000000515BI0100001138</t>
  </si>
  <si>
    <r>
      <t xml:space="preserve">TOTAL AMOUNT  With Taxes
           in
     </t>
    </r>
    <r>
      <rPr>
        <b/>
        <sz val="11"/>
        <color indexed="10"/>
        <rFont val="Arial"/>
        <family val="2"/>
      </rPr>
      <t xml:space="preserve"> Rs.      P</t>
    </r>
  </si>
  <si>
    <t>BI01010001010000000000000515BI0100001124</t>
  </si>
  <si>
    <t>xx</t>
  </si>
  <si>
    <t>Total in Figures</t>
  </si>
  <si>
    <t>Quoted Rate in Figures</t>
  </si>
  <si>
    <t>Quoted Rate in Words</t>
  </si>
  <si>
    <t>BI01010001010000000000000515BI0100001139</t>
  </si>
  <si>
    <t>BI01010001010000000000000515BI0100001141</t>
  </si>
  <si>
    <t>BI01010001010000000000000515BI0100001142</t>
  </si>
  <si>
    <t>BI01010001010000000000000515BI0100001143</t>
  </si>
  <si>
    <t>BI01010001010000000000000515BI0100001144</t>
  </si>
  <si>
    <t>BI01010001010000000000000515BI0100001145</t>
  </si>
  <si>
    <t>BI01010001010000000000000515BI0100001146</t>
  </si>
  <si>
    <t>BI01010001010000000000000515BI0100001147</t>
  </si>
  <si>
    <t>BI01010001010000000000000515BI0100001148</t>
  </si>
  <si>
    <t>BI01010001010000000000000515BI0100001149</t>
  </si>
  <si>
    <t>BI01010001010000000000000515BI0100001150</t>
  </si>
  <si>
    <t>BI01010001010000000000000515BI0100001151</t>
  </si>
  <si>
    <t>BI01010001010000000000000515BI0100001152</t>
  </si>
  <si>
    <t>BI01010001010000000000000515BI0100001153</t>
  </si>
  <si>
    <t>BI01010001010000000000000515BI0100001155</t>
  </si>
  <si>
    <t>BI01010001010000000000000515BI0100001156</t>
  </si>
  <si>
    <t>BI01010001010000000000000515BI0100001157</t>
  </si>
  <si>
    <t>BI01010001010000000000000515BI0100001158</t>
  </si>
  <si>
    <t>BI01010001010000000000000515BI0100001159</t>
  </si>
  <si>
    <t>BI01010001010000000000000515BI0100001160</t>
  </si>
  <si>
    <t>BI01010001010000000000000515BI0100001162</t>
  </si>
  <si>
    <t>BI01010001010000000000000515BI0100001163</t>
  </si>
  <si>
    <t>BI01010001010000000000000515BI0100001164</t>
  </si>
  <si>
    <t>BI01010001010000000000000515BI0100001165</t>
  </si>
  <si>
    <t>BI01010001010000000000000515BI0100001166</t>
  </si>
  <si>
    <t>BI01010001010000000000000515BI0100001167</t>
  </si>
  <si>
    <t>BI01010001010000000000000515BI0100001168</t>
  </si>
  <si>
    <t>BI01010001010000000000000515BI0100001169</t>
  </si>
  <si>
    <t>BI01010001010000000000000515BI0100001170</t>
  </si>
  <si>
    <t>BI01010001010000000000000515BI0100001171</t>
  </si>
  <si>
    <t>BI01010001010000000000000515BI0100001172</t>
  </si>
  <si>
    <t>BI01010001010000000000000515BI0100001174</t>
  </si>
  <si>
    <t>BI01010001010000000000000515BI0100001175</t>
  </si>
  <si>
    <t>BI01010001010000000000000515BI0100001176</t>
  </si>
  <si>
    <t>BI01010001010000000000000515BI0100001177</t>
  </si>
  <si>
    <t>BI01010001010000000000000515BI0100001179</t>
  </si>
  <si>
    <t>BI01010001010000000000000515BI0100001181</t>
  </si>
  <si>
    <t>BI01010001010000000000000515BI0100001182</t>
  </si>
  <si>
    <t>BI01010001010000000000000515BI0100001183</t>
  </si>
  <si>
    <t>Tender Inviting Authority: Superintending Engineer, Institute Works Department, IIT(BHU), Varanasi</t>
  </si>
  <si>
    <t>Name of Work: Construction of the Central Animal House Facility and Electrical wiring, illumination, power point, light &amp; fan point and ducting works at the Department of Pharmaceutical  Engineering &amp; Technology,  IIT(BHU)</t>
  </si>
  <si>
    <t>Contract No: IIT(BHU)/IWD/</t>
  </si>
  <si>
    <r>
      <t xml:space="preserve">Demolishing R.C.C. work manually/ by mechanical means including stacking of steel bars and disposal of unserviceable material within 50 metres lead as per direction of Engineer - in- charge. </t>
    </r>
    <r>
      <rPr>
        <b/>
        <sz val="10"/>
        <rFont val="Times New Roman"/>
        <family val="1"/>
      </rPr>
      <t xml:space="preserve">(15.3) </t>
    </r>
    <r>
      <rPr>
        <sz val="10"/>
        <rFont val="Times New Roman"/>
        <family val="1"/>
      </rPr>
      <t xml:space="preserve">           </t>
    </r>
  </si>
  <si>
    <r>
      <t xml:space="preserve">Demolishing cement concrete manually / by mechanical means and disposal of material within 50 metres lead as per direction of Engineer in charge.  Nominal concrete 1:3:6 or richer mix (i/c equivalent design mix) </t>
    </r>
    <r>
      <rPr>
        <b/>
        <sz val="10"/>
        <rFont val="Times New Roman"/>
        <family val="1"/>
      </rPr>
      <t xml:space="preserve">(15.2.1) </t>
    </r>
    <r>
      <rPr>
        <sz val="10"/>
        <rFont val="Times New Roman"/>
        <family val="1"/>
      </rPr>
      <t xml:space="preserve">           </t>
    </r>
  </si>
  <si>
    <r>
      <t xml:space="preserve">Demolishing brick work manually / by mechanical means including stacking of serviceable material and disposal of unserviceable material within 50 metres lead as per direction of Engineer-in-charge: In cement mortar   </t>
    </r>
    <r>
      <rPr>
        <b/>
        <sz val="10"/>
        <rFont val="Times New Roman"/>
        <family val="1"/>
      </rPr>
      <t xml:space="preserve">(15.7.4)  </t>
    </r>
    <r>
      <rPr>
        <sz val="10"/>
        <rFont val="Times New Roman"/>
        <family val="1"/>
      </rPr>
      <t xml:space="preserve">                                             </t>
    </r>
  </si>
  <si>
    <r>
      <t xml:space="preserve">Providing and laying in position machine batched and machine mixed design mix M-25 grade cement concrete for reinforced cement concrete work, using cement content as per approved design mix, including pumping of concrete to site of laying but excluding the cost of centering, shuttering, finishing and reinforcement, including admixtures in recommended proportions as per IS: 9103 to accelerate, retard setting of concrete, improve workability without impairing strength and durability as per direction of Engineer-in-charge. All works above plinth level upto floor V level </t>
    </r>
    <r>
      <rPr>
        <b/>
        <sz val="10"/>
        <rFont val="Times New Roman"/>
        <family val="1"/>
      </rPr>
      <t xml:space="preserve">(5.33.2)  </t>
    </r>
    <r>
      <rPr>
        <sz val="10"/>
        <rFont val="Times New Roman"/>
        <family val="1"/>
      </rPr>
      <t xml:space="preserve">                                             </t>
    </r>
  </si>
  <si>
    <r>
      <t xml:space="preserve">Reinforced cement concrete work in beams, suspended floors, roofs having slope up to 15° landings, balconies, shelves, chajjas, lintels, bands, plain window sills, staircases and spiral stair cases above plinth level up to floor five level, excluding the cost of centering, shuttering, finishing and reinforcement, with 1:1.5:3 (1 cement : 1.5 coarse sand (zone-III) : 3 graded stone aggregate 20 mm nominal size). </t>
    </r>
    <r>
      <rPr>
        <b/>
        <sz val="10"/>
        <rFont val="Times New Roman"/>
        <family val="1"/>
      </rPr>
      <t>(5.3)</t>
    </r>
  </si>
  <si>
    <r>
      <t xml:space="preserve">Steel reinforcement for R.C.C. work including straightening, cutting, bending, placing in position and binding all complete above plinth level. Thermo-Mechanically Treated bars of grade Fe-500D or more. </t>
    </r>
    <r>
      <rPr>
        <b/>
        <sz val="10"/>
        <rFont val="Times New Roman"/>
        <family val="1"/>
      </rPr>
      <t>(5.22A.6)</t>
    </r>
  </si>
  <si>
    <r>
      <t xml:space="preserve">Lintels, beams, plinth beams, girders, bressumers and
cantilevers </t>
    </r>
    <r>
      <rPr>
        <b/>
        <sz val="10"/>
        <rFont val="Times New Roman"/>
        <family val="1"/>
      </rPr>
      <t>(5.9.5)</t>
    </r>
  </si>
  <si>
    <r>
      <t xml:space="preserve">Suspended floors, roofs, landings, balconies and access platform with water proof ply 12 mm thick </t>
    </r>
    <r>
      <rPr>
        <b/>
        <sz val="10"/>
        <rFont val="Times New Roman"/>
        <family val="1"/>
      </rPr>
      <t>(5.9.20)</t>
    </r>
  </si>
  <si>
    <r>
      <t xml:space="preserve">Brick work with common burnt clay F.P.S. (non modular) bricks of class designation 7.5 in superstructure above plinth level up to floor V level in all shapes and sizes in :Cement mortar 1:6 (1 cement : 6 coarse sand) </t>
    </r>
    <r>
      <rPr>
        <b/>
        <sz val="10"/>
        <rFont val="Times New Roman"/>
        <family val="1"/>
      </rPr>
      <t>(6.4.2)</t>
    </r>
  </si>
  <si>
    <r>
      <t xml:space="preserve">Half brick masonry with common burnt clay F.P.S. (non modular) bricks of class designation 75 in superstructure above plinth level up to floor V level  : Cement mortar 1:4 (1 Cement : 4 coarse sand) </t>
    </r>
    <r>
      <rPr>
        <b/>
        <sz val="10"/>
        <rFont val="Times New Roman"/>
        <family val="1"/>
      </rPr>
      <t>(6.13.2)</t>
    </r>
  </si>
  <si>
    <r>
      <t xml:space="preserve">12 mm cement plaster of mix :  1:6 (1 cement : 6 coarse sand)  </t>
    </r>
    <r>
      <rPr>
        <b/>
        <sz val="10"/>
        <rFont val="Times New Roman"/>
        <family val="1"/>
      </rPr>
      <t xml:space="preserve"> (13.4.2) </t>
    </r>
    <r>
      <rPr>
        <sz val="10"/>
        <rFont val="Times New Roman"/>
        <family val="1"/>
      </rPr>
      <t xml:space="preserve">                                 </t>
    </r>
  </si>
  <si>
    <r>
      <t xml:space="preserve">15 mm cement plaster on rough side of single or half brick wall  of mix :1:6 (1 cement : 6 coarse sand) </t>
    </r>
    <r>
      <rPr>
        <b/>
        <sz val="10"/>
        <rFont val="Times New Roman"/>
        <family val="1"/>
      </rPr>
      <t>(13.5.2)</t>
    </r>
    <r>
      <rPr>
        <sz val="10"/>
        <rFont val="Times New Roman"/>
        <family val="1"/>
      </rPr>
      <t xml:space="preserve">                            </t>
    </r>
  </si>
  <si>
    <r>
      <t xml:space="preserve">Providing and laying cement concrete in retaining walls, return walls, walls (any thickness) including attached pilasters, columns, piers, abutments, pillars, posts, struts, buttresses, string or lacing courses, parapets, coping, bed blocks, anchor blocks, plain window sills, fillets, sunken floor etc., up to floor five level, excluding the cost of centering, shuttering and finishing: 1:2:4 (1 Cement : 2 coarse sand (zone-III) : 4 graded stone aggregate 20 mm nominal size) </t>
    </r>
    <r>
      <rPr>
        <b/>
        <sz val="10"/>
        <rFont val="Times New Roman"/>
        <family val="1"/>
      </rPr>
      <t>(4.2.3)</t>
    </r>
  </si>
  <si>
    <r>
      <t xml:space="preserve">Providing and laying vitrified floor tiles in different sizes (thickness to be specified by the manufacturer) with water absorptions less than 0.08% and conforming to IS:15622 of approved make in all colours and shades, laid on 20 mm thick cement mortar 1:4 (1 cement : 4 coarse sand) including grouting the joints with white cement and matching pigments etc., complete. (Antiskid floor tiles) Size of Tile  600 x 600 mm </t>
    </r>
    <r>
      <rPr>
        <b/>
        <sz val="10"/>
        <rFont val="Times New Roman"/>
        <family val="1"/>
      </rPr>
      <t>(11.41.2)</t>
    </r>
  </si>
  <si>
    <r>
      <t xml:space="preserve">Providing and laying Vitrified tiles in different sizes (thickness to be specified by manufacturer), with water absorption less than 0.08 % and conforming to I.S. 15622, of approved make, in all colours &amp; shade, in skirting, riser of steps, over 12 mm thick bed of cement mortar 1:3 (1 cement: 3 coarse sand), jointing with grey cement slurry @ 3.3 kg/ sqm including grouting the joint with white cement &amp; matching pigments etc. complete.Size of Tile 500x500 mm </t>
    </r>
    <r>
      <rPr>
        <b/>
        <sz val="10"/>
        <rFont val="Times New Roman"/>
        <family val="1"/>
      </rPr>
      <t>(11.46.2)</t>
    </r>
  </si>
  <si>
    <r>
      <t xml:space="preserve">Providing and fixing 18mm thick gang saw cut mirror polished (premoulded and prepolished) machine cut for kitchen platforms, vanity counters, window sills,  facias and similar locations of required size of approved shade, colour and texture laid over 20mm thick base cement mortar 1:4 (1 Cement : 4 coarse sand) with joints treated with white cement ,mixed with matching pigment, epoxy touch ups, including rubbing ,curing, moulding and polishing to edge to give high gloss finish etc. complete at all levels.Granite of any colour and shade Area of slab over 0.50 sqm </t>
    </r>
    <r>
      <rPr>
        <b/>
        <sz val="10"/>
        <rFont val="Times New Roman"/>
        <family val="1"/>
      </rPr>
      <t>(8.2.2.2)</t>
    </r>
  </si>
  <si>
    <r>
      <t xml:space="preserve">For shutters of doors, windows &amp; ventilators including providing and fixing hinges/ pivots and making provision for fixing of fittings wherever required including the cost of EPDM rubber / neoprene gasket required (Fittings shall be paid for separately) Powder coated aluminium (minimum thickness of powder coating 50 micron) </t>
    </r>
    <r>
      <rPr>
        <b/>
        <sz val="10"/>
        <rFont val="Times New Roman"/>
        <family val="1"/>
      </rPr>
      <t>(21.1.2.2)</t>
    </r>
  </si>
  <si>
    <r>
      <t xml:space="preserve">Providing and fixing 12mm thick prelaminated particle board flat pressed three layer or garded wood particle board  conforming to IS : 12823 Grade I Type II, in panelling fixed in aluminium doors, windows shutters and partition frames with C.P. brass / stainless steel screws etc. complete as per architectural drawings and directions of engineer-in-charge. Prelaminated particle board with decorative lamination on both sides. </t>
    </r>
    <r>
      <rPr>
        <b/>
        <sz val="10"/>
        <rFont val="Times New Roman"/>
        <family val="1"/>
      </rPr>
      <t>(21.2.1)</t>
    </r>
  </si>
  <si>
    <r>
      <t xml:space="preserve">Providing and fixing glazing in aluminium door, window, ventilator shutters and partitions etc. with EPDM rubber / neoprene gasket etc. complete as per the architectural drawings and the directions of engineer-in-charge . (Cost of aluminium snap beading shall be paid in basic item.) With float glass panes of 5.50 mm thickness </t>
    </r>
    <r>
      <rPr>
        <b/>
        <sz val="10"/>
        <rFont val="Times New Roman"/>
        <family val="1"/>
      </rPr>
      <t>(21.3.2)</t>
    </r>
  </si>
  <si>
    <r>
      <t>Providing and fixing aluminium handles ISI marked anodised (anodic coating not less than grade AC 10 as per IS : 1868) transparent or dyed to required colour or shade with necessary screws etc. complete:</t>
    </r>
    <r>
      <rPr>
        <b/>
        <sz val="10"/>
        <rFont val="Times New Roman"/>
        <family val="1"/>
      </rPr>
      <t xml:space="preserve"> </t>
    </r>
    <r>
      <rPr>
        <sz val="10"/>
        <rFont val="Times New Roman"/>
        <family val="1"/>
      </rPr>
      <t xml:space="preserve">125 mm </t>
    </r>
    <r>
      <rPr>
        <b/>
        <sz val="10"/>
        <rFont val="Times New Roman"/>
        <family val="1"/>
      </rPr>
      <t>(9.100.1)</t>
    </r>
  </si>
  <si>
    <r>
      <t xml:space="preserve">Providing and fixing 100mm brass locks (best make of approved quality) for aluminium doors including necessary cutting and making good etc.complete. </t>
    </r>
    <r>
      <rPr>
        <b/>
        <sz val="10"/>
        <rFont val="Times New Roman"/>
        <family val="1"/>
      </rPr>
      <t>(21.13)</t>
    </r>
  </si>
  <si>
    <r>
      <t xml:space="preserve">Providing and fixing aluminium extruded section body tubular type universal hydraulic door closer (having brand logo with ISI, IS:3564, embossed on the body, door weight upto 36 kg to 80 kg and door width from 701mm to 1000mm), with double speed adjustment with necessary accessories and screws etc. complete. </t>
    </r>
    <r>
      <rPr>
        <b/>
        <sz val="10"/>
        <rFont val="Times New Roman"/>
        <family val="1"/>
      </rPr>
      <t>(9.84)</t>
    </r>
  </si>
  <si>
    <r>
      <t xml:space="preserve">Providing and fixing aluminium hanging floor door stopper ISI marked anodised (anodic coating not less than grade AC 10 as per IS : 1868)  transparent  or  dyed to required colour and shade  with  necessary screws etc. complete. Twin rubber stopper </t>
    </r>
    <r>
      <rPr>
        <b/>
        <sz val="10"/>
        <rFont val="Times New Roman"/>
        <family val="1"/>
      </rPr>
      <t>(9.101.2)</t>
    </r>
  </si>
  <si>
    <r>
      <t xml:space="preserve">150x10 mm </t>
    </r>
    <r>
      <rPr>
        <b/>
        <sz val="10"/>
        <rFont val="Times New Roman"/>
        <family val="1"/>
      </rPr>
      <t>(9.97.4)</t>
    </r>
  </si>
  <si>
    <r>
      <t xml:space="preserve">Providing and fixing false ceiling at all heights with integral densified calcium silicate reinforced with fibre and natural filler false ceiling tiles of Size 595x595 mm of approved texture, design and patterns having NRC (Noise Reduction coefficient) of 0.50 (minimum) as per IS 8225:1987, Light reflectance of 85% (minimum). Non combustible as per BS:476 (part-4), fire performance as per BS:476 (part 6 &amp;7), humidity resistance of 100%, thermal conductivity &lt; 0.043 W/m K as per ASTM 518:1991,in true horizontal level suspended on interlocking metal T-Grid of hot dipped galvanised iron section of 0.33mm thick (galvanized @ 120 grams per sqm including both sides) comprising of main-T runners of size 24x38 mm of length 3000 mm, cross - T of size 24x32 mm of length 1200 mm and secondary intermediate cross-T of size 24x32 mm of length 600mm to form grid module of size 600 x 600 mm, suspended from ceiling using galvanised mild steel items (galvanizing @ 80 grams per sqm) i.e. 50 mm long, 8 mm outer diameter M-6 dash fasteners, 6 mm dia fully threaded hanger rod upto 1000 mm length and L-shape level adjuster of size 85x25x25x2 mm. Galvanised iron perimeter wall angle of size 24x24x0.40 mm of length 3000 mm to be fixed on periphery wall / partition with the help of plastic rawl plugs at 450 mm center to center and 40 mm long dry wall S.S screws. The work shall be carried out as per specifications, drawing and as per directions of Engineer-in-Charge. With 15 mm thick tegular edged light weight calcium  silicate false ceiling tiles. </t>
    </r>
    <r>
      <rPr>
        <b/>
        <sz val="10"/>
        <rFont val="Times New Roman"/>
        <family val="1"/>
      </rPr>
      <t>(26.22.1)</t>
    </r>
  </si>
  <si>
    <r>
      <t xml:space="preserve">Steel work welded in built up sections/ framed work, including cutting, hoisting, fixing in position and applying a priming coat of approved steel primer using structural steel etc. as required.In gratings, frames, guard bar, ladder, railings, brackets, gates and similar works </t>
    </r>
    <r>
      <rPr>
        <b/>
        <sz val="10"/>
        <rFont val="Times New Roman"/>
        <family val="1"/>
      </rPr>
      <t>(10.25.2)</t>
    </r>
  </si>
  <si>
    <r>
      <t xml:space="preserve">Finishing walls with Acrylic Smooth exterior paint of required shade :New work (Two or more coat applied @ 1.67 ltr/10 sqm over and including priming coat of exterior primer applied @ 2.20 kg/10 sqm) </t>
    </r>
    <r>
      <rPr>
        <b/>
        <sz val="10"/>
        <rFont val="Times New Roman"/>
        <family val="1"/>
      </rPr>
      <t>(13.46.1)</t>
    </r>
  </si>
  <si>
    <r>
      <t xml:space="preserve">Painting with synthetic enamel paint of approved brand and manufacture to  give an even shade :Two or more coats on new work </t>
    </r>
    <r>
      <rPr>
        <b/>
        <sz val="10"/>
        <rFont val="Times New Roman"/>
        <family val="1"/>
      </rPr>
      <t>(13.61.1)</t>
    </r>
    <r>
      <rPr>
        <sz val="10"/>
        <rFont val="Times New Roman"/>
        <family val="1"/>
      </rPr>
      <t xml:space="preserve">                         </t>
    </r>
  </si>
  <si>
    <r>
      <t xml:space="preserve">Steel work in built up tubular (round, square or rectangular hollow tubes etc.) trusses etc., including cutting, hoisting, fixing in position and applying a priming coat of approved steel primer, including welding and bolted with special shaped washers etc. complete. Hot finished welded type tubes </t>
    </r>
    <r>
      <rPr>
        <b/>
        <sz val="10"/>
        <rFont val="Times New Roman"/>
        <family val="1"/>
      </rPr>
      <t>(10.16.1)</t>
    </r>
  </si>
  <si>
    <r>
      <t xml:space="preserve">Providing and fixing M.S. grills of required pattern in frames of windows etc. with M.S. flats, square or round bars etc. all complete. Fixed to steel windows by welding </t>
    </r>
    <r>
      <rPr>
        <b/>
        <sz val="10"/>
        <rFont val="Times New Roman"/>
        <family val="1"/>
      </rPr>
      <t>(9.48.1)</t>
    </r>
  </si>
  <si>
    <r>
      <t xml:space="preserve">Removing dry or oil bound distemper, water proofing cement paint and the like by scrapping, sand papering and preparing the surface smooth including necessary repairs to scratches etc. complete. </t>
    </r>
    <r>
      <rPr>
        <b/>
        <sz val="10"/>
        <rFont val="Times New Roman"/>
        <family val="1"/>
      </rPr>
      <t xml:space="preserve">(13.91)    </t>
    </r>
  </si>
  <si>
    <r>
      <t xml:space="preserve">Providing and applying white cement based putty of average thickness 1mm, of approved brand and manufacturer, over the plastered wall surface to prepare the surface even and smooth complete. </t>
    </r>
    <r>
      <rPr>
        <b/>
        <sz val="10"/>
        <rFont val="Times New Roman"/>
        <family val="1"/>
      </rPr>
      <t>(13.80)</t>
    </r>
  </si>
  <si>
    <r>
      <t xml:space="preserve">Distempering with oil bound washable distemper of approved brand and manufacture to give an even shade New work (two or more coats) over and including water thinnable priming coat with cement primer  </t>
    </r>
    <r>
      <rPr>
        <b/>
        <sz val="10"/>
        <rFont val="Times New Roman"/>
        <family val="1"/>
      </rPr>
      <t>(13.41.1)</t>
    </r>
  </si>
  <si>
    <r>
      <t xml:space="preserve">Providing and fixing white vitreous china laboratory sink with C.I. brackets, C.P. brass chain with rubber plug, 40 mm C.P brass waste and 40mm C.P. brass trap with necessary C.P. brass unions complete, including painting of fittings and brackets, cutting and making good the wall wherever required :Size 600x450x200 mm </t>
    </r>
    <r>
      <rPr>
        <b/>
        <sz val="10"/>
        <rFont val="Times New Roman"/>
        <family val="1"/>
      </rPr>
      <t>(17.11.2)</t>
    </r>
  </si>
  <si>
    <r>
      <t xml:space="preserve">Providing and fixing P.V.C. waste pipe for sink or wash basin including P.V.C. waste fittings complete. Semi rigid pipe  32 mm dia </t>
    </r>
    <r>
      <rPr>
        <b/>
        <sz val="10"/>
        <rFont val="Times New Roman"/>
        <family val="1"/>
      </rPr>
      <t>(17.28.1.1)</t>
    </r>
  </si>
  <si>
    <r>
      <t xml:space="preserve">25mm dia. nominal bore </t>
    </r>
    <r>
      <rPr>
        <b/>
        <sz val="10"/>
        <rFont val="Times New Roman"/>
        <family val="1"/>
      </rPr>
      <t>(18.10.3)</t>
    </r>
  </si>
  <si>
    <r>
      <t xml:space="preserve">Providing and fixing C.P. brass bib cock of approved quality conforming to IS:8931 15 mm nominal bore </t>
    </r>
    <r>
      <rPr>
        <b/>
        <sz val="10"/>
        <rFont val="Times New Roman"/>
        <family val="1"/>
      </rPr>
      <t>(18.49.1)</t>
    </r>
  </si>
  <si>
    <r>
      <t xml:space="preserve">Providing and fixing C.P. brass stop cock (concealed)  of standard design  and of approved make conforming to IS:8931 15 mm nominal bore </t>
    </r>
    <r>
      <rPr>
        <b/>
        <sz val="10"/>
        <rFont val="Times New Roman"/>
        <family val="1"/>
      </rPr>
      <t>(18.52.1)</t>
    </r>
  </si>
  <si>
    <r>
      <t xml:space="preserve">Providing and fixing Ist quality ceramic glazed wall tiles conforming to IS: 15622 (thickness to be specified by the manufacturer), of approved make, in all colours, shades except burgundy, bottle green, black of any size as approved by Engineer-in-Charge, in skirting, risers of steps and dados, over 12 mm thick bed of cement mortar 1:3 (1 cement : 3 coarse sand) and jointing with grey cement slurry @ 3.3kg per sqm, including pointing in white cement mixed with pigment of matching shade complete. </t>
    </r>
    <r>
      <rPr>
        <b/>
        <sz val="10"/>
        <rFont val="Times New Roman"/>
        <family val="1"/>
      </rPr>
      <t>(8.31)</t>
    </r>
  </si>
  <si>
    <r>
      <t xml:space="preserve">Providing and fixing on wall face unplasticised - Rigid PVC rain water pipes conforming to IS : 13592 Type A including jointing with seal ring conforming to  IS : 5382 leaving 10 mm gap for thermal expansion.  (i) Single socketed pipes 110 mm diameter </t>
    </r>
    <r>
      <rPr>
        <b/>
        <sz val="10"/>
        <rFont val="Times New Roman"/>
        <family val="1"/>
      </rPr>
      <t>(12.41.2)</t>
    </r>
  </si>
  <si>
    <r>
      <t xml:space="preserve">Shoe (Plain) 110 mm Shoe </t>
    </r>
    <r>
      <rPr>
        <b/>
        <sz val="10"/>
        <rFont val="Times New Roman"/>
        <family val="1"/>
      </rPr>
      <t>(12.42.6.2)</t>
    </r>
  </si>
  <si>
    <r>
      <t xml:space="preserve">Coupler 110 mm </t>
    </r>
    <r>
      <rPr>
        <b/>
        <sz val="10"/>
        <rFont val="Times New Roman"/>
        <family val="1"/>
      </rPr>
      <t>(12.42.1.2)</t>
    </r>
  </si>
  <si>
    <r>
      <t xml:space="preserve">Providing and fixing M.S. stays and clamps for sand cast iron/ centrifugally cast (spun) iron pipes of diameter : 100 mm </t>
    </r>
    <r>
      <rPr>
        <b/>
        <sz val="10"/>
        <rFont val="Times New Roman"/>
        <family val="1"/>
      </rPr>
      <t>(17.59.1)</t>
    </r>
  </si>
  <si>
    <r>
      <t xml:space="preserve">Providing and fixing in position collapsible steel shutters with vertical channels 20x10x2 mm and braced with flat iron diagonals 20x5 mm size, with top and bottom rail of T-iron 40x40x6 mm, with 40 mm dia steel pulleys, complete with bolts, nuts, locking arrangement, stoppers, handles, including applying a priming coat of approved steel primer.  </t>
    </r>
    <r>
      <rPr>
        <b/>
        <sz val="10"/>
        <rFont val="Times New Roman"/>
        <family val="1"/>
      </rPr>
      <t>(10.3)</t>
    </r>
  </si>
  <si>
    <r>
      <t xml:space="preserve">Providing and fixing factory made uPVC white colour sliding glazed window upto 1.50 m in height dimension comprising of uPVC multi-chambered frame with in-built roller track and sash extruded profiles duly reinforced with 1.60 ± 0.2 mm thick galvanized mild steel section made from roll forming process of required length (shape &amp; size according to uPVC profile), appropriate dimension of uPVC extruded glazing beads and uPVC extruded interlocks, EPDM gasket, wool pile, zinc alloy (white powder coated) touch locks with hook, zinc alloy body with single nylon rollers (weight bearing capacity to be 40 kg), G.I fasteners 100 x 8 mm size for fixing frame to finished wall and necessary stainless steel screws etc. Profile of frame &amp; sash shall be mitred cut and fusion welded at all corners, including drilling of holes for fixing hardware's and drainage of water etc. After fixing frame the gap between frame and adjacent finished wall shall be filled with weather proof silicon sealent over backer rod of required size and of approved quality, all complete as per approved drawing &amp; direction of Engineer-in-Charge. (Single / double glass panes, wire mesh and silicon sealent shall be paid separately)
</t>
    </r>
    <r>
      <rPr>
        <b/>
        <sz val="10"/>
        <rFont val="Times New Roman"/>
        <family val="1"/>
      </rPr>
      <t>Note:</t>
    </r>
    <r>
      <rPr>
        <sz val="10"/>
        <rFont val="Times New Roman"/>
        <family val="1"/>
      </rPr>
      <t xml:space="preserve"> For uPVC frame and sash extruded profiles minus 5% tolerance in dimension i.e. in depth &amp; width of profile shall be acceptable. </t>
    </r>
    <r>
      <rPr>
        <b/>
        <sz val="10"/>
        <rFont val="Times New Roman"/>
        <family val="1"/>
      </rPr>
      <t xml:space="preserve">Variation in profile dimension in higher side shall be accepted but no extra payment on this account shall be made.    Three track three panels sliding window with fly proof SS wire mesh (Two nos. glazed &amp; one no. wire mesh panels) made of (small series) frame 92 x 44 mm &amp; sash 32 x 60 mm both having wall thickness of 1.9 ± 0.2 mm and single glazing bead of appropriate dimension (Area of window upto 1.75 sqm). (9.147D.2)  </t>
    </r>
  </si>
  <si>
    <r>
      <t xml:space="preserve">Providing and fixing fly proof stainless steel grade 304 wire gauge, to windows and clerestory windows using wire gauge with average width of aperture 1.4 mm in both directions with wire of dia. 0.50 mm all complete.With 12 mm mild steel U beading </t>
    </r>
    <r>
      <rPr>
        <b/>
        <sz val="10"/>
        <rFont val="Times New Roman"/>
        <family val="1"/>
      </rPr>
      <t>(9.135.2)</t>
    </r>
  </si>
  <si>
    <r>
      <t xml:space="preserve">Providing and fixing ISI marked flush door shutters conforming to IS : 2202 (Part I) non-decorative type, core of block board construction with frame of 1st class hard wood and well matched commercial 3 ply veneering with vertical grains or cross bands and face veneers on both faces of shutters:35 mm thick including ISI marked Stainless Steel butt hinges with necessary screws </t>
    </r>
    <r>
      <rPr>
        <b/>
        <sz val="10"/>
        <rFont val="Times New Roman"/>
        <family val="1"/>
      </rPr>
      <t>(9.21.1)</t>
    </r>
  </si>
  <si>
    <r>
      <t xml:space="preserve">Finishing walls with Acrylic Smooth exterior paint of required shade:Old work ( Two or more coats applied @ 1.67 ltr /10sqm.) on existing cement paint surface ) </t>
    </r>
    <r>
      <rPr>
        <b/>
        <sz val="10"/>
        <rFont val="Times New Roman"/>
        <family val="1"/>
      </rPr>
      <t>(13.111.1)</t>
    </r>
  </si>
  <si>
    <r>
      <t xml:space="preserve">Distempering with 1st quality acrylic distember (Ready mix) having VOC content less than 50 grams/ litre of approved brand and manufacture to give an even shade :Old work (one or more coats) </t>
    </r>
    <r>
      <rPr>
        <b/>
        <sz val="10"/>
        <rFont val="Times New Roman"/>
        <family val="1"/>
      </rPr>
      <t>(13.90.1)</t>
    </r>
  </si>
  <si>
    <r>
      <t xml:space="preserve">Providing and applying fibre reinforced elastomeric liquid water proofing membrane with resilient acrylic polymers having Sun Reflectivity Index (SRI) of 105 on top of concrete roof in three coats @10.76 litre/ 10 sqm. One coat of self-priming of elastomeric waterproofing liquid (dilution with water in the ratio of 3:1) and two coats of undiluted elastomeric waterproofing liquid (dry film thickness of complete application/system not less than 500 microns). The operation shall be carried out after scrapping and properly cleaning the surface to remove loose particles with wire brushes, complete in all respect as per the direction of Engineer-in-Charge. </t>
    </r>
    <r>
      <rPr>
        <b/>
        <sz val="10"/>
        <rFont val="Times New Roman"/>
        <family val="1"/>
      </rPr>
      <t>(22.22A)</t>
    </r>
  </si>
  <si>
    <r>
      <t xml:space="preserve">Extra for additional height in centering, shuttering where ever required with adequate bracing, propping etc., including cost of de-shuttering and decentering at all levels, over a height of 3.5 m, for every additional height of 1 metre or part thereof (Plan area to be measured). Suspended floors, roofs, landing, beams and balconies (Plan area to be measured) </t>
    </r>
    <r>
      <rPr>
        <b/>
        <sz val="10"/>
        <rFont val="Times New Roman"/>
        <family val="1"/>
      </rPr>
      <t>(5.11.1)</t>
    </r>
  </si>
  <si>
    <r>
      <t xml:space="preserve">6 mm cement plaster of mix : 1:3 (1 cement : 3 fine sand) </t>
    </r>
    <r>
      <rPr>
        <b/>
        <sz val="10"/>
        <rFont val="Times New Roman"/>
        <family val="1"/>
      </rPr>
      <t>(13.16.1)</t>
    </r>
  </si>
  <si>
    <r>
      <t xml:space="preserve">Disposal of building rubbish / malba / similar unserviceable, dismantled or waste materials by mechanical means, including loading, transporting, unloading to approved municipal dumping ground or as approved by Engineer-in-charge, beyond 50 m initial lead, for all leads including all lifts involved. </t>
    </r>
    <r>
      <rPr>
        <b/>
        <sz val="10"/>
        <rFont val="Times New Roman"/>
        <family val="1"/>
      </rPr>
      <t>(15.60)</t>
    </r>
  </si>
  <si>
    <t>cum</t>
  </si>
  <si>
    <t xml:space="preserve">cum         </t>
  </si>
  <si>
    <t>kg</t>
  </si>
  <si>
    <t xml:space="preserve">Nos. </t>
  </si>
  <si>
    <t>Kg</t>
  </si>
  <si>
    <t>kg.</t>
  </si>
  <si>
    <t xml:space="preserve">sqm </t>
  </si>
  <si>
    <t>metre</t>
  </si>
  <si>
    <r>
      <t xml:space="preserve">Centering and shuttering including strutting, propping etc. and  removal of form for:
Columns, Pillars, Piers, Abutments, Posts and Struts </t>
    </r>
    <r>
      <rPr>
        <b/>
        <sz val="10"/>
        <rFont val="Times New Roman"/>
        <family val="1"/>
      </rPr>
      <t>(5.9.6)</t>
    </r>
  </si>
  <si>
    <r>
      <t xml:space="preserve">Providing and fixing aluminium work for doors, windows, ventilators and partitions with extruded built up standard tubular sections/ appropriate Z sections and other sections of approved make conforming to IS: 733 and IS : 1285, fixing with dash fastners of required dia &amp; size, including necessary filling up the gaps at junctions, i.e. top, bottom and sides with required EPDM rubber /neoprene gasket etc. Aluminium sections shall be smooth, rust free, straight, mitred and jointed mechanically wherever required including cleat angle, Aluminium snap beading for glazing / panelling,C.P. brass / stainless steel screws, all complete as per architectural drawings and the directions of Engineer-in-charge. (Glazing and  panelling to be paid for separately.) For fixed portion 
Powder coated aluminium (minimum thickness of powder coating 50 micron) </t>
    </r>
    <r>
      <rPr>
        <b/>
        <sz val="10"/>
        <rFont val="Times New Roman"/>
        <family val="1"/>
      </rPr>
      <t>(21.1.1.2)</t>
    </r>
  </si>
  <si>
    <r>
      <t xml:space="preserve">Providing and fixing aluminium tower bolts, ISI marked, anodised (anodiccoating not less than grade AC 10 as per IS : 1868 ) transparent or dyed to required colour or shade, with necessary screws etc. complete :
250x10 mm </t>
    </r>
    <r>
      <rPr>
        <b/>
        <sz val="10"/>
        <rFont val="Times New Roman"/>
        <family val="1"/>
      </rPr>
      <t>(9.97.2)</t>
    </r>
  </si>
  <si>
    <r>
      <t xml:space="preserve">
Providing and fixing G.I. pipes complete with G.I. fittings and clamps,including cutting and making good the walls etc.
Internal work - exposed on wall 15mm dia. nominal bore  </t>
    </r>
    <r>
      <rPr>
        <b/>
        <sz val="10"/>
        <rFont val="Times New Roman"/>
        <family val="1"/>
      </rPr>
      <t>(18.10.1)</t>
    </r>
  </si>
  <si>
    <r>
      <t xml:space="preserve">Providing and fixing on wall face unplasticised - PVC moulded fittings/accessories for unplasticised - Rigid PVC rain water pipes conforming to IS : 13592  Type A including jointing with seal ring conforming to IS : 5382 leaving 10 mm gap for thermal expansion.
Bend  87.5° 110mm </t>
    </r>
    <r>
      <rPr>
        <b/>
        <sz val="10"/>
        <rFont val="Times New Roman"/>
        <family val="1"/>
      </rPr>
      <t>(12.42.5.2)</t>
    </r>
  </si>
  <si>
    <r>
      <t xml:space="preserve">Providing and laying integral cement based water proofing treatment including preparation of surface as required for treatment of roofs, balconies, terraces etc consisting of following operations:(a) Applying a slurry coat of neat cement using 2.75 kg/sqm ofcement admixed with water proofing compound conforming to IS. 2645 and approved by Engineer-in-charge over the RCC slab including adjoining walls upto 300 mm height including cleaning the surface before treatment. (b) Laying brick bats with mortar using broken bricks/brick bats 25 mm to 115 mm size with 50% of cement mortar 1:5 (1 cement : 5 coarse sand) admixed with water proofing compound conforming to IS : 2645 and approved by Engineer-in-chargeover 20 mm thick layer of cement mortar of mix 1:5 (1 cement :5 coarse sand ) admixed with water proofing compound conforming to IS : 2645 and approved by Engineer-in-charge to required slope and treating similarly the adjoining walls upto 300 mm height including rounding of junctions of walls and slabs. (c) After two days of proper curing applying a second coat of cement slurry using 2.75 kg/ sqm of cement admixed with water proofing compound conforming to IS : 2645 and approved by Engineerin- charge. 
(d) Finishing the surface with 20 mm thick jointless cement mortar of mix 1:4 (1 cement :4 coarse sand) admixed with water proofing compound conforming to IS : 2645 and approved by Engineerin- charge including laying glass fibre cloth of approved quality in top layer of plaster and finally finishing the surface with trowel with neat cement slurry and making pattern of 300x300 mm square 3 mm deep. (e) The whole terrace so finished shall be flooded with water for a minimum period of two weeks for curing and for final test.“All above operations to be done in order and as directed and specified by the Engineer-in-Charge :With average thickness of 120 mm and minimum thickness at khurra as 65 mm. </t>
    </r>
    <r>
      <rPr>
        <b/>
        <sz val="10"/>
        <rFont val="Times New Roman"/>
        <family val="1"/>
      </rPr>
      <t>(22.7.1)</t>
    </r>
  </si>
  <si>
    <t>2 X 4 sq. mm + 1 X 4 sq. mm earth wire</t>
  </si>
  <si>
    <t>2 X6sq. mm + 1 X 6 sq. mm earth wire</t>
  </si>
  <si>
    <t>4 X6sq. mm + 2 X 6 sq. mm earth wire</t>
  </si>
  <si>
    <t>4 X 10sq. mm + 2 X 6 sq. mm earth wire</t>
  </si>
  <si>
    <t>Supplying and fixing suitable size GI/PVC box with modular plate and cover in front on surface or in recess, including providing and fixing 2 Nos. 3 pin 5/6 A modular socket outlet and 2 nos. 5/6 A modular switch, connections etc. as required</t>
  </si>
  <si>
    <r>
      <t>Supplying and fixing suitable size GI box with modular plate
and cover in front on surface or in recess, including providing
and fixing 6 pin 5/6 A &amp; 15/16 A modular socket outlet and
15/16 A modular switch, connections etc. as required.</t>
    </r>
    <r>
      <rPr>
        <b/>
        <sz val="10"/>
        <rFont val="Times New Roman"/>
        <family val="1"/>
      </rPr>
      <t xml:space="preserve">Make-L&amp;T/LEGRAND/ABB
</t>
    </r>
  </si>
  <si>
    <r>
      <t xml:space="preserve"> Supplying &amp; fixing suitable size GI/PVC box wih modular plate and cover in front on surface or in recess including providing and fixing 25 A modular socket outlet and 25 A modular SP MCB, “C” curve including connections, painting etc. as required. </t>
    </r>
    <r>
      <rPr>
        <b/>
        <sz val="10"/>
        <rFont val="Times New Roman"/>
        <family val="1"/>
      </rPr>
      <t xml:space="preserve">Make-L&amp;T/LEGRAND/ABB
</t>
    </r>
  </si>
  <si>
    <t xml:space="preserve">2 Way Enclosure Metal Box </t>
  </si>
  <si>
    <t xml:space="preserve">Double pole </t>
  </si>
  <si>
    <t xml:space="preserve">TP MCB </t>
  </si>
  <si>
    <t>Supplying and fixing of 230VAC 1Ph.  Two module steeped type fan electronic regulator</t>
  </si>
  <si>
    <t>Installation, testing and commissioning of ceiling fan, including
wiring the down rods of standard length (upto 30 cm) with 1.5
sq. mm FRLS PVC insulated, copper conductor, single core
cable, including providing and fixing phenolic laminated sheet
cover on the fan box etc. as required.</t>
  </si>
  <si>
    <t>Providing, laying and fixing following dia G.I. pipe (medium class) in ground complete with G.I. fittings including trenching (75 cm deep) and re-filling etc. as required 100 mm dia</t>
  </si>
  <si>
    <r>
      <t xml:space="preserve">Supplying ,fixing Connecting &amp; Testing ,20W LED batten </t>
    </r>
    <r>
      <rPr>
        <b/>
        <sz val="10"/>
        <rFont val="Times New Roman"/>
        <family val="1"/>
      </rPr>
      <t>Make-Philipse/Syska/Wipro/CG</t>
    </r>
    <r>
      <rPr>
        <sz val="10"/>
        <rFont val="Times New Roman"/>
        <family val="1"/>
      </rPr>
      <t xml:space="preserve">
</t>
    </r>
  </si>
  <si>
    <r>
      <t xml:space="preserve">Supplying Installation, testing and commisioning of following Energy Efficieny recess mounted LED Luminarie suitable for 36w,2X2 Grid Ceiling having flat diffuser &amp; constant current electronic driver complete with all accessories &amp; lamps  including making hanging arrangement using chain etc. and connection with 1.5 sq. mm FRLS PVC insulated, copper conductor, single core cable and earthing etc as reqd. (Make Philips Cat No-(Make Philips Cat No-RC375B LED 365 865/840 PSU W60L60 52 WH/ Equivaent in  Wipro)  </t>
    </r>
    <r>
      <rPr>
        <b/>
        <sz val="10"/>
        <rFont val="Times New Roman"/>
        <family val="1"/>
      </rPr>
      <t>Make-Phillipse/Wipro/CG/Polycab</t>
    </r>
  </si>
  <si>
    <r>
      <t xml:space="preserve">Supply &amp; Installation of 18-20Watt ,1X1 pure LED RECESSED  ceiling Surface Light  </t>
    </r>
    <r>
      <rPr>
        <b/>
        <sz val="10"/>
        <rFont val="Times New Roman"/>
        <family val="1"/>
      </rPr>
      <t>Make-Phillipse/Wipro/CG/Polycab</t>
    </r>
  </si>
  <si>
    <r>
      <t xml:space="preserve">Supplying and fixing of 230VAC 1Ph.300 mm ,900 rpm Wall Fan </t>
    </r>
    <r>
      <rPr>
        <b/>
        <sz val="10"/>
        <rFont val="Times New Roman"/>
        <family val="1"/>
      </rPr>
      <t xml:space="preserve">Make-ORIENT/CG/USHA/Bajaj  </t>
    </r>
  </si>
  <si>
    <t xml:space="preserve">Supplying,Cutting of huck , painting and fixing of  MS Down down conduit for  installation of ceiling fan upto 5 to 8 feet </t>
  </si>
  <si>
    <r>
      <t>Supplying and fixing of 230VAC 1Ph. 1400mm dia Ceiling Fan (High Speed)  .  (</t>
    </r>
    <r>
      <rPr>
        <b/>
        <sz val="10"/>
        <rFont val="Times New Roman"/>
        <family val="1"/>
      </rPr>
      <t>Make: Usha / Crompton / Bajaj )</t>
    </r>
  </si>
  <si>
    <r>
      <t xml:space="preserve">Supplying and fixing of 230VAC 1Ph. 450 mm inline Fan/Exhust Fan with sweep feature. Extruded aluminum power coated Supply
and with Louvers.etc. for fixing in installed duct </t>
    </r>
    <r>
      <rPr>
        <b/>
        <sz val="10"/>
        <rFont val="Times New Roman"/>
        <family val="1"/>
      </rPr>
      <t>( Make: Usha / ORIENT / CG)</t>
    </r>
  </si>
  <si>
    <t xml:space="preserve">Supply and laying  of 3.5CX95 Sqmm  Armoured Aluminium  Cable  650/1100V grade as per IS 7098(Part 1) 1988 ,PVC insulated and PVC sheathed / XLPE power cable of 1.1 kV grade of following size, Laying and fixing of one number PVC insulated and PVC sheathed / XLPE power cable of 1.1 KV grade of following size on wall surface as required
</t>
  </si>
  <si>
    <t>FP MCB 40/63 A Make-L&amp;T/ABB/C&amp;S/Legrand/Hagger/Seimens/Schneider</t>
  </si>
  <si>
    <r>
      <t>Supply and fixing of LED Flood light fitting having die cast aluminium body and diffuser with driver set suitable for 50 to Watt. Confirming to IP 66 and above protection complete in all respect.</t>
    </r>
    <r>
      <rPr>
        <sz val="9"/>
        <rFont val="Times New Roman"/>
        <family val="1"/>
      </rPr>
      <t xml:space="preserve">Make-  Bajaj, Philips,C&amp;S,Crompton&amp; Havells. </t>
    </r>
  </si>
  <si>
    <t>Points</t>
  </si>
  <si>
    <t>Mtrs</t>
  </si>
  <si>
    <t>Mtr</t>
  </si>
  <si>
    <t xml:space="preserve">sq.mtr. </t>
  </si>
  <si>
    <t>BI01010001010000000000000515BI0100001184</t>
  </si>
  <si>
    <t>BI01010001010000000000000515BI0100001185</t>
  </si>
  <si>
    <t>BI01010001010000000000000515BI0100001186</t>
  </si>
  <si>
    <t>BI01010001010000000000000515BI0100001187</t>
  </si>
  <si>
    <t>BI01010001010000000000000515BI0100001188</t>
  </si>
  <si>
    <t>BI01010001010000000000000515BI0100001190</t>
  </si>
  <si>
    <t>BI01010001010000000000000515BI0100001192</t>
  </si>
  <si>
    <t>BI01010001010000000000000515BI0100001194</t>
  </si>
  <si>
    <t>BI01010001010000000000000515BI0100001195</t>
  </si>
  <si>
    <t>BI01010001010000000000000515BI0100001196</t>
  </si>
  <si>
    <t>BI01010001010000000000000515BI0100001197</t>
  </si>
  <si>
    <t>BI01010001010000000000000515BI0100001199</t>
  </si>
  <si>
    <t>BI01010001010000000000000515BI0100001200</t>
  </si>
  <si>
    <t>BI01010001010000000000000515BI0100001201</t>
  </si>
  <si>
    <t>BI01010001010000000000000515BI0100001202</t>
  </si>
  <si>
    <t>BI01010001010000000000000515BI0100001203</t>
  </si>
  <si>
    <t>BI01010001010000000000000515BI0100001204</t>
  </si>
  <si>
    <t>BI01010001010000000000000515BI0100001205</t>
  </si>
  <si>
    <t>BI01010001010000000000000515BI0100001206</t>
  </si>
  <si>
    <t>BI01010001010000000000000515BI0100001207</t>
  </si>
  <si>
    <t>BI01010001010000000000000515BI0100001208</t>
  </si>
  <si>
    <t>BI01010001010000000000000515BI0100001209</t>
  </si>
  <si>
    <t>BI01010001010000000000000515BI0100001210</t>
  </si>
  <si>
    <t>BI01010001010000000000000515BI0100001211</t>
  </si>
  <si>
    <t>BI01010001010000000000000515BI0100001212</t>
  </si>
  <si>
    <t>BI01010001010000000000000515BI0100001214</t>
  </si>
  <si>
    <t>Wiring for light point/ fan point/ exhaust fan point/ call bell pointwith 1.5 sq.mm FRLS PVC insulated copper conductor singlecore cable in surface / recessed medium class PVC conduit,with modular switch, modular plate, suitable GI box and earthingthe point with 1.5 sq.mm FRLS PVC insulated copper conductorsingle core cable etc. as required.
Group C</t>
  </si>
  <si>
    <t>Wiring for circuit/ submain wiring alongwith earth wire with the
following sizes of FRLS PVC insulated copper conductor, singlecore cable in surface/ recessed medium class PVC conduit as required. Make-L&amp;T/Finolex/Polycab
2 X 2.5 sq. mm + 1 X 2.5 sq. mm earth wire</t>
  </si>
  <si>
    <t xml:space="preserve">Supplying and fixing following way, horizontal type three pole and neutral, sheet steel, MCB distribution board, 415 V, on surface/ recess, complete with tinned copper bus bar, neutral bus bar, earth bar, din bar, interconnections, powder painted including earthing etc. as required. (But without MCB/RCCB/Isolator)
4 way (4 + 12), Double door </t>
  </si>
  <si>
    <t xml:space="preserve">Supplying and fixing of following ways surface/ recess mounting, vertical type, 415 V, TPN MCCB distribution board of sheet steel, dust protected, duly powder painted, inclusive of 200 A tinned copper bus bar, common neutral link, earth bar, din bar for mounting MCCBs (but without MCBs and incomer ) as required . (Note : Vertical type MCCB TPDB is normally used where 3 phase outlets are required.) 
8 way (4 + 24), Double door </t>
  </si>
  <si>
    <t>Supplying and fixing 5 A to 32 A rating, 240/415 V, 10 kA, "C" curve, miniature circuit breaker suitable for inductive load of following poles in the existing MCB DB complete with connections, testing and commissioning etc. as required. Make-L&amp;T/ABB/C&amp;S/Legrand/Hagger/Seimens/Schneider
Single Pole MCB Make-L&amp;T/ABB/C&amp;S/Legrand/Hagger/Seimens/Schneider</t>
  </si>
  <si>
    <t>Providing and fixing following rating and breaking capacity and pole MCCB with thermomagnetic release and terminal
spreaders in existing cubicle panel board including drilling holes in cubicle panel, making connections, etc. as required
125 A, 16 kA,TPMCCB</t>
  </si>
  <si>
    <t>P/F, Factory fabricated ducts, HITECH supports, galvanized duct supports etc.. All ducts shall be factory fabricated on CNC machines and
all flanges shall be factory fabricated. Provide 20 Gauge 40 x 40mm angle as reinforced
frame for Duct. The reinforced frames , Including all fittings and accessories complate as per instructions engineer In-Charge. 
22 Gauge sqm</t>
  </si>
  <si>
    <t xml:space="preserve">Demolishing R.C.C. work manually/ by mechanical means including stacking of steel bars and disposal of unserviceable material within 50 metres lead as per direction of Engineer - in- charge. (15.3)            </t>
  </si>
  <si>
    <t xml:space="preserve">Demolishing cement concrete manually / by mechanical means and disposal of material within 50 metres lead as per direction of Engineer in charge.  Nominal concrete 1:3:6 or richer mix (i/c equivalent design mix) (15.2.1)            </t>
  </si>
  <si>
    <t xml:space="preserve">Demolishing brick work manually / by mechanical means including stacking of serviceable material and disposal of unserviceable material within 50 metres lead as per direction of Engineer-in-charge: In cement mortar   (15.7.4)                                               </t>
  </si>
  <si>
    <t xml:space="preserve">Providing and laying in position machine batched and machine mixed design mix M-25 grade cement concrete for reinforced cement concrete work, using cement content as per approved design mix, including pumping of concrete to site of laying but excluding the cost of centering, shuttering, finishing and reinforcement, including admixtures in recommended proportions as per IS: 9103 to accelerate, retard setting of concrete, improve workability without impairing strength and durability as per direction of Engineer-in-charge. All works above plinth level upto floor V level (5.33.2)                                               </t>
  </si>
  <si>
    <t>Reinforced cement concrete work in beams, suspended floors, roofs having slope up to 15° landings, balconies, shelves, chajjas, lintels, bands, plain window sills, staircases and spiral stair cases above plinth level up to floor five level, excluding the cost of centering, shuttering, finishing and reinforcement, with 1:1.5:3 (1 cement : 1.5 coarse sand (zone-III) : 3 graded stone aggregate 20 mm nominal size). (5.3)</t>
  </si>
  <si>
    <t>Steel reinforcement for R.C.C. work including straightening, cutting, bending, placing in position and binding all complete above plinth level. Thermo-Mechanically Treated bars of grade Fe-500D or more. (5.22A.6)</t>
  </si>
  <si>
    <t>Centering and shuttering including strutting, propping etc. and  removal of form for:
Columns, Pillars, Piers, Abutments, Posts and Struts (5.9.6)</t>
  </si>
  <si>
    <t>Lintels, beams, plinth beams, girders, bressumers and
cantilevers (5.9.5)</t>
  </si>
  <si>
    <t>Suspended floors, roofs, landings, balconies and access platform with water proof ply 12 mm thick (5.9.20)</t>
  </si>
  <si>
    <t>Brick work with common burnt clay F.P.S. (non modular) bricks of class designation 7.5 in superstructure above plinth level up to floor V level in all shapes and sizes in :Cement mortar 1:6 (1 cement : 6 coarse sand) (6.4.2)</t>
  </si>
  <si>
    <t>Half brick masonry with common burnt clay F.P.S. (non modular) bricks of class designation 75 in superstructure above plinth level up to floor V level  : Cement mortar 1:4 (1 Cement : 4 coarse sand) (6.13.2)</t>
  </si>
  <si>
    <t xml:space="preserve">12 mm cement plaster of mix :  1:6 (1 cement : 6 coarse sand)   (13.4.2)                                  </t>
  </si>
  <si>
    <t xml:space="preserve">15 mm cement plaster on rough side of single or half brick wall  of mix :1:6 (1 cement : 6 coarse sand) (13.5.2)                            </t>
  </si>
  <si>
    <t>Providing and laying cement concrete in retaining walls, return walls, walls (any thickness) including attached pilasters, columns, piers, abutments, pillars, posts, struts, buttresses, string or lacing courses, parapets, coping, bed blocks, anchor blocks, plain window sills, fillets, sunken floor etc., up to floor five level, excluding the cost of centering, shuttering and finishing: 1:2:4 (1 Cement : 2 coarse sand (zone-III) : 4 graded stone aggregate 20 mm nominal size) (4.2.3)</t>
  </si>
  <si>
    <t>Providing and laying vitrified floor tiles in different sizes (thickness to be specified by the manufacturer) with water absorptions less than 0.08% and conforming to IS:15622 of approved make in all colours and shades, laid on 20 mm thick cement mortar 1:4 (1 cement : 4 coarse sand) including grouting the joints with white cement and matching pigments etc., complete. (Antiskid floor tiles) Size of Tile  600 x 600 mm (11.41.2)</t>
  </si>
  <si>
    <t>Providing and laying Vitrified tiles in different sizes (thickness to be specified by manufacturer), with water absorption less than 0.08 % and conforming to I.S. 15622, of approved make, in all colours &amp; shade, in skirting, riser of steps, over 12 mm thick bed of cement mortar 1:3 (1 cement: 3 coarse sand), jointing with grey cement slurry @ 3.3 kg/ sqm including grouting the joint with white cement &amp; matching pigments etc. complete.Size of Tile 500x500 mm (11.46.2)</t>
  </si>
  <si>
    <t>Providing and fixing 18mm thick gang saw cut mirror polished (premoulded and prepolished) machine cut for kitchen platforms, vanity counters, window sills,  facias and similar locations of required size of approved shade, colour and texture laid over 20mm thick base cement mortar 1:4 (1 Cement : 4 coarse sand) with joints treated with white cement ,mixed with matching pigment, epoxy touch ups, including rubbing ,curing, moulding and polishing to edge to give high gloss finish etc. complete at all levels.Granite of any colour and shade Area of slab over 0.50 sqm (8.2.2.2)</t>
  </si>
  <si>
    <t>Providing and fixing aluminium work for doors, windows, ventilators and partitions with extruded built up standard tubular sections/ appropriate Z sections and other sections of approved make conforming to IS: 733 and IS : 1285, fixing with dash fastners of required dia &amp; size, including necessary filling up the gaps at junctions, i.e. top, bottom and sides with required EPDM rubber /neoprene gasket etc. Aluminium sections shall be smooth, rust free, straight, mitred and jointed mechanically wherever required including cleat angle, Aluminium snap beading for glazing / panelling,C.P. brass / stainless steel screws, all complete as per architectural drawings and the directions of Engineer-in-charge. (Glazing and  panelling to be paid for separately.) For fixed portion 
Powder coated aluminium (minimum thickness of powder coating 50 micron) (21.1.1.2)</t>
  </si>
  <si>
    <t>For shutters of doors, windows &amp; ventilators including providing and fixing hinges/ pivots and making provision for fixing of fittings wherever required including the cost of EPDM rubber / neoprene gasket required (Fittings shall be paid for separately) Powder coated aluminium (minimum thickness of powder coating 50 micron) (21.1.2.2)</t>
  </si>
  <si>
    <t>Providing and fixing 12mm thick prelaminated particle board flat pressed three layer or garded wood particle board  conforming to IS : 12823 Grade I Type II, in panelling fixed in aluminium doors, windows shutters and partition frames with C.P. brass / stainless steel screws etc. complete as per architectural drawings and directions of engineer-in-charge. Prelaminated particle board with decorative lamination on both sides. (21.2.1)</t>
  </si>
  <si>
    <t>Providing and fixing glazing in aluminium door, window, ventilator shutters and partitions etc. with EPDM rubber / neoprene gasket etc. complete as per the architectural drawings and the directions of engineer-in-charge . (Cost of aluminium snap beading shall be paid in basic item.) With float glass panes of 5.50 mm thickness (21.3.2)</t>
  </si>
  <si>
    <t>Providing and fixing aluminium handles ISI marked anodised (anodic coating not less than grade AC 10 as per IS : 1868) transparent or dyed to required colour or shade with necessary screws etc. complete: 125 mm (9.100.1)</t>
  </si>
  <si>
    <t>Providing and fixing 100mm brass locks (best make of approved quality) for aluminium doors including necessary cutting and making good etc.complete. (21.13)</t>
  </si>
  <si>
    <t>Providing and fixing aluminium extruded section body tubular type universal hydraulic door closer (having brand logo with ISI, IS:3564, embossed on the body, door weight upto 36 kg to 80 kg and door width from 701mm to 1000mm), with double speed adjustment with necessary accessories and screws etc. complete. (9.84)</t>
  </si>
  <si>
    <t>Providing and fixing aluminium hanging floor door stopper ISI marked anodised (anodic coating not less than grade AC 10 as per IS : 1868)  transparent  or  dyed to required colour and shade  with  necessary screws etc. complete. Twin rubber stopper (9.101.2)</t>
  </si>
  <si>
    <t>Providing and fixing aluminium tower bolts, ISI marked, anodised (anodiccoating not less than grade AC 10 as per IS : 1868 ) transparent or dyed to required colour or shade, with necessary screws etc. complete :
250x10 mm (9.97.2)</t>
  </si>
  <si>
    <t>150x10 mm (9.97.4)</t>
  </si>
  <si>
    <t>Providing and fixing false ceiling at all heights with integral densified calcium silicate reinforced with fibre and natural filler false ceiling tiles of Size 595x595 mm of approved texture, design and patterns having NRC (Noise Reduction coefficient) of 0.50 (minimum) as per IS 8225:1987, Light reflectance of 85% (minimum). Non combustible as per BS:476 (part-4), fire performance as per BS:476 (part 6 &amp;7), humidity resistance of 100%, thermal conductivity &lt; 0.043 W/m K as per ASTM 518:1991,in true horizontal level suspended on interlocking metal T-Grid of hot dipped galvanised iron section of 0.33mm thick (galvanized @ 120 grams per sqm including both sides) comprising of main-T runners of size 24x38 mm of length 3000 mm, cross - T of size 24x32 mm of length 1200 mm and secondary intermediate cross-T of size 24x32 mm of length 600mm to form grid module of size 600 x 600 mm, suspended from ceiling using galvanised mild steel items (galvanizing @ 80 grams per sqm) i.e. 50 mm long, 8 mm outer diameter M-6 dash fasteners, 6 mm dia fully threaded hanger rod upto 1000 mm length and L-shape level adjuster of size 85x25x25x2 mm. Galvanised iron perimeter wall angle of size 24x24x0.40 mm of length 3000 mm to be fixed on periphery wall / partition with the help of plastic rawl plugs at 450 mm center to center and 40 mm long dry wall S.S screws. The work shall be carried out as per specifications, drawing and as per directions of Engineer-in-Charge. With 15 mm thick tegular edged light weight calcium  silicate false ceiling tiles. (26.22.1)</t>
  </si>
  <si>
    <t>Steel work welded in built up sections/ framed work, including cutting, hoisting, fixing in position and applying a priming coat of approved steel primer using structural steel etc. as required.In gratings, frames, guard bar, ladder, railings, brackets, gates and similar works (10.25.2)</t>
  </si>
  <si>
    <t>Finishing walls with Acrylic Smooth exterior paint of required shade :New work (Two or more coat applied @ 1.67 ltr/10 sqm over and including priming coat of exterior primer applied @ 2.20 kg/10 sqm) (13.46.1)</t>
  </si>
  <si>
    <t xml:space="preserve">Painting with synthetic enamel paint of approved brand and manufacture to  give an even shade :Two or more coats on new work (13.61.1)                         </t>
  </si>
  <si>
    <t>Steel work in built up tubular (round, square or rectangular hollow tubes etc.) trusses etc., including cutting, hoisting, fixing in position and applying a priming coat of approved steel primer, including welding and bolted with special shaped washers etc. complete. Hot finished welded type tubes (10.16.1)</t>
  </si>
  <si>
    <t>Providing and fixing M.S. grills of required pattern in frames of windows etc. with M.S. flats, square or round bars etc. all complete. Fixed to steel windows by welding (9.48.1)</t>
  </si>
  <si>
    <t xml:space="preserve">Removing dry or oil bound distemper, water proofing cement paint and the like by scrapping, sand papering and preparing the surface smooth including necessary repairs to scratches etc. complete. (13.91)    </t>
  </si>
  <si>
    <t>Providing and applying white cement based putty of average thickness 1mm, of approved brand and manufacturer, over the plastered wall surface to prepare the surface even and smooth complete. (13.80)</t>
  </si>
  <si>
    <t>Distempering with oil bound washable distemper of approved brand and manufacture to give an even shade New work (two or more coats) over and including water thinnable priming coat with cement primer  (13.41.1)</t>
  </si>
  <si>
    <t>Providing and fixing white vitreous china laboratory sink with C.I. brackets, C.P. brass chain with rubber plug, 40 mm C.P brass waste and 40mm C.P. brass trap with necessary C.P. brass unions complete, including painting of fittings and brackets, cutting and making good the wall wherever required :Size 600x450x200 mm (17.11.2)</t>
  </si>
  <si>
    <t>Providing and fixing P.V.C. waste pipe for sink or wash basin including P.V.C. waste fittings complete. Semi rigid pipe  32 mm dia (17.28.1.1)</t>
  </si>
  <si>
    <t xml:space="preserve">
Providing and fixing G.I. pipes complete with G.I. fittings and clamps,including cutting and making good the walls etc.
Internal work - exposed on wall 15mm dia. nominal bore  (18.10.1)</t>
  </si>
  <si>
    <t>25mm dia. nominal bore (18.10.3)</t>
  </si>
  <si>
    <t>Providing and fixing C.P. brass bib cock of approved quality conforming to IS:8931 15 mm nominal bore (18.49.1)</t>
  </si>
  <si>
    <t>Providing and fixing C.P. brass stop cock (concealed)  of standard design  and of approved make conforming to IS:8931 15 mm nominal bore (18.52.1)</t>
  </si>
  <si>
    <t>Providing and fixing Ist quality ceramic glazed wall tiles conforming to IS: 15622 (thickness to be specified by the manufacturer), of approved make, in all colours, shades except burgundy, bottle green, black of any size as approved by Engineer-in-Charge, in skirting, risers of steps and dados, over 12 mm thick bed of cement mortar 1:3 (1 cement : 3 coarse sand) and jointing with grey cement slurry @ 3.3kg per sqm, including pointing in white cement mixed with pigment of matching shade complete. (8.31)</t>
  </si>
  <si>
    <t>Providing and fixing on wall face unplasticised - Rigid PVC rain water pipes conforming to IS : 13592 Type A including jointing with seal ring conforming to  IS : 5382 leaving 10 mm gap for thermal expansion.  (i) Single socketed pipes 110 mm diameter (12.41.2)</t>
  </si>
  <si>
    <t>Providing and fixing on wall face unplasticised - PVC moulded fittings/accessories for unplasticised - Rigid PVC rain water pipes conforming to IS : 13592  Type A including jointing with seal ring conforming to IS : 5382 leaving 10 mm gap for thermal expansion.
Bend  87.5° 110mm (12.42.5.2)</t>
  </si>
  <si>
    <t>Shoe (Plain) 110 mm Shoe (12.42.6.2)</t>
  </si>
  <si>
    <t>Coupler 110 mm (12.42.1.2)</t>
  </si>
  <si>
    <t>Providing and fixing M.S. stays and clamps for sand cast iron/ centrifugally cast (spun) iron pipes of diameter : 100 mm (17.59.1)</t>
  </si>
  <si>
    <t>Providing and fixing in position collapsible steel shutters with vertical channels 20x10x2 mm and braced with flat iron diagonals 20x5 mm size, with top and bottom rail of T-iron 40x40x6 mm, with 40 mm dia steel pulleys, complete with bolts, nuts, locking arrangement, stoppers, handles, including applying a priming coat of approved steel primer.  (10.3)</t>
  </si>
  <si>
    <t xml:space="preserve">Providing and fixing factory made uPVC white colour sliding glazed window upto 1.50 m in height dimension comprising of uPVC multi-chambered frame with in-built roller track and sash extruded profiles duly reinforced with 1.60 ± 0.2 mm thick galvanized mild steel section made from roll forming process of required length (shape &amp; size according to uPVC profile), appropriate dimension of uPVC extruded glazing beads and uPVC extruded interlocks, EPDM gasket, wool pile, zinc alloy (white powder coated) touch locks with hook, zinc alloy body with single nylon rollers (weight bearing capacity to be 40 kg), G.I fasteners 100 x 8 mm size for fixing frame to finished wall and necessary stainless steel screws etc. Profile of frame &amp; sash shall be mitred cut and fusion welded at all corners, including drilling of holes for fixing hardware's and drainage of water etc. After fixing frame the gap between frame and adjacent finished wall shall be filled with weather proof silicon sealent over backer rod of required size and of approved quality, all complete as per approved drawing &amp; direction of Engineer-in-Charge. (Single / double glass panes, wire mesh and silicon sealent shall be paid separately)
Note: For uPVC frame and sash extruded profiles minus 5% tolerance in dimension i.e. in depth &amp; width of profile shall be acceptable. Variation in profile dimension in higher side shall be accepted but no extra payment on this account shall be made.    Three track three panels sliding window with fly proof SS wire mesh (Two nos. glazed &amp; one no. wire mesh panels) made of (small series) frame 92 x 44 mm &amp; sash 32 x 60 mm both having wall thickness of 1.9 ± 0.2 mm and single glazing bead of appropriate dimension (Area of window upto 1.75 sqm). (9.147D.2)  </t>
  </si>
  <si>
    <t>Providing and fixing fly proof stainless steel grade 304 wire gauge, to windows and clerestory windows using wire gauge with average width of aperture 1.4 mm in both directions with wire of dia. 0.50 mm all complete.With 12 mm mild steel U beading (9.135.2)</t>
  </si>
  <si>
    <t>Providing and fixing ISI marked flush door shutters conforming to IS : 2202 (Part I) non-decorative type, core of block board construction with frame of 1st class hard wood and well matched commercial 3 ply veneering with vertical grains or cross bands and face veneers on both faces of shutters:35 mm thick including ISI marked Stainless Steel butt hinges with necessary screws (9.21.1)</t>
  </si>
  <si>
    <t>Finishing walls with Acrylic Smooth exterior paint of required shade:Old work ( Two or more coats applied @ 1.67 ltr /10sqm.) on existing cement paint surface ) (13.111.1)</t>
  </si>
  <si>
    <t>Distempering with 1st quality acrylic distember (Ready mix) having VOC content less than 50 grams/ litre of approved brand and manufacture to give an even shade :Old work (one or more coats) (13.90.1)</t>
  </si>
  <si>
    <t>Providing and applying fibre reinforced elastomeric liquid water proofing membrane with resilient acrylic polymers having Sun Reflectivity Index (SRI) of 105 on top of concrete roof in three coats @10.76 litre/ 10 sqm. One coat of self-priming of elastomeric waterproofing liquid (dilution with water in the ratio of 3:1) and two coats of undiluted elastomeric waterproofing liquid (dry film thickness of complete application/system not less than 500 microns). The operation shall be carried out after scrapping and properly cleaning the surface to remove loose particles with wire brushes, complete in all respect as per the direction of Engineer-in-Charge. (22.22A)</t>
  </si>
  <si>
    <t>Providing and laying integral cement based water proofing treatment including preparation of surface as required for treatment of roofs, balconies, terraces etc consisting of following operations:(a) Applying a slurry coat of neat cement using 2.75 kg/sqm ofcement admixed with water proofing compound conforming to IS. 2645 and approved by Engineer-in-charge over the RCC slab including adjoining walls upto 300 mm height including cleaning the surface before treatment. (b) Laying brick bats with mortar using broken bricks/brick bats 25 mm to 115 mm size with 50% of cement mortar 1:5 (1 cement : 5 coarse sand) admixed with water proofing compound conforming to IS : 2645 and approved by Engineer-in-chargeover 20 mm thick layer of cement mortar of mix 1:5 (1 cement :5 coarse sand ) admixed with water proofing compound conforming to IS : 2645 and approved by Engineer-in-charge to required slope and treating similarly the adjoining walls upto 300 mm height including rounding of junctions of walls and slabs. (c) After two days of proper curing applying a second coat of cement slurry using 2.75 kg/ sqm of cement admixed with water proofing compound conforming to IS : 2645 and approved by Engineerin- charge. 
(d) Finishing the surface with 20 mm thick jointless cement mortar of mix 1:4 (1 cement :4 coarse sand) admixed with water proofing compound conforming to IS : 2645 and approved by Engineerin- charge including laying glass fibre cloth of approved quality in top layer of plaster and finally finishing the surface with trowel with neat cement slurry and making pattern of 300x300 mm square 3 mm deep. (e) The whole terrace so finished shall be flooded with water for a minimum period of two weeks for curing and for final test.“All above operations to be done in order and as directed and specified by the Engineer-in-Charge :With average thickness of 120 mm and minimum thickness at khurra as 65 mm. (22.7.1)</t>
  </si>
  <si>
    <t>Extra for additional height in centering, shuttering where ever required with adequate bracing, propping etc., including cost of de-shuttering and decentering at all levels, over a height of 3.5 m, for every additional height of 1 metre or part thereof (Plan area to be measured). Suspended floors, roofs, landing, beams and balconies (Plan area to be measured) (5.11.1)</t>
  </si>
  <si>
    <t>6 mm cement plaster of mix : 1:3 (1 cement : 3 fine sand) (13.16.1)</t>
  </si>
  <si>
    <t>Disposal of building rubbish / malba / similar unserviceable, dismantled or waste materials by mechanical means, including loading, transporting, unloading to approved municipal dumping ground or as approved by Engineer-in-charge, beyond 50 m initial lead, for all leads including all lifts involved. (15.60)</t>
  </si>
  <si>
    <t xml:space="preserve">Supplying and fixing suitable size GI box with modular plate
and cover in front on surface or in recess, including providing
and fixing 6 pin 5/6 A &amp; 15/16 A modular socket outlet and
15/16 A modular switch, connections etc. as required.Make-L&amp;T/LEGRAND/ABB
</t>
  </si>
  <si>
    <t xml:space="preserve"> Supplying &amp; fixing suitable size GI/PVC box wih modular plate and cover in front on surface or in recess including providing and fixing 25 A modular socket outlet and 25 A modular SP MCB, “C” curve including connections, painting etc. as required. Make-L&amp;T/LEGRAND/ABB
</t>
  </si>
  <si>
    <t xml:space="preserve">Supplying ,fixing Connecting &amp; Testing ,20W LED batten Make-Philipse/Syska/Wipro/CG
</t>
  </si>
  <si>
    <t>Supplying Installation, testing and commisioning of following Energy Efficieny recess mounted LED Luminarie suitable for 36w,2X2 Grid Ceiling having flat diffuser &amp; constant current electronic driver complete with all accessories &amp; lamps  including making hanging arrangement using chain etc. and connection with 1.5 sq. mm FRLS PVC insulated, copper conductor, single core cable and earthing etc as reqd. (Make Philips Cat No-(Make Philips Cat No-RC375B LED 365 865/840 PSU W60L60 52 WH/ Equivaent in  Wipro)  Make-Phillipse/Wipro/CG/Polycab</t>
  </si>
  <si>
    <t>Supply &amp; Installation of 18-20Watt ,1X1 pure LED RECESSED  ceiling Surface Light  Make-Phillipse/Wipro/CG/Polycab</t>
  </si>
  <si>
    <t xml:space="preserve">Supplying and fixing of 230VAC 1Ph.300 mm ,900 rpm Wall Fan Make-ORIENT/CG/USHA/Bajaj  </t>
  </si>
  <si>
    <t>Supplying and fixing of 230VAC 1Ph. 1400mm dia Ceiling Fan (High Speed)  .  (Make: Usha / Crompton / Bajaj )</t>
  </si>
  <si>
    <t>Supplying and fixing of 230VAC 1Ph. 450 mm inline Fan/Exhust Fan with sweep feature. Extruded aluminum power coated Supply
and with Louvers.etc. for fixing in installed duct ( Make: Usha / ORIENT / CG)</t>
  </si>
  <si>
    <t xml:space="preserve">Supply and fixing of LED Flood light fitting having die cast aluminium body and diffuser with driver set suitable for 50 to Watt. Confirming to IP 66 and above protection complete in all respect.Make-  Bajaj, Philips,C&amp;S,Crompton&amp; Havells. </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</si>
</sst>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0.0000"/>
    <numFmt numFmtId="173" formatCode="0.000"/>
    <numFmt numFmtId="174" formatCode="0.0"/>
  </numFmts>
  <fonts count="65">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sz val="10"/>
      <color indexed="8"/>
      <name val="Courier New"/>
      <family val="3"/>
    </font>
    <font>
      <b/>
      <sz val="11"/>
      <color indexed="17"/>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57"/>
      <name val="Arial"/>
      <family val="2"/>
    </font>
    <font>
      <b/>
      <sz val="9"/>
      <color indexed="8"/>
      <name val="Tahoma"/>
      <family val="2"/>
    </font>
    <font>
      <sz val="9"/>
      <color indexed="8"/>
      <name val="Tahoma"/>
      <family val="2"/>
    </font>
    <font>
      <b/>
      <sz val="16"/>
      <color indexed="8"/>
      <name val="Calibri"/>
      <family val="2"/>
    </font>
    <font>
      <sz val="10"/>
      <name val="Times New Roman"/>
      <family val="1"/>
    </font>
    <font>
      <b/>
      <sz val="10"/>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name val="Times New Roman"/>
      <family val="1"/>
    </font>
    <font>
      <sz val="10"/>
      <color indexed="8"/>
      <name val="Times New Roman"/>
      <family val="1"/>
    </font>
    <font>
      <sz val="9"/>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Times New Roman"/>
      <family val="1"/>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indexed="27"/>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color indexed="63"/>
      </top>
      <bottom>
        <color indexed="63"/>
      </bottom>
    </border>
    <border>
      <left style="thin">
        <color indexed="8"/>
      </left>
      <right style="medium">
        <color indexed="8"/>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style="thin">
        <color indexed="8"/>
      </right>
      <top style="thin">
        <color indexed="8"/>
      </top>
      <bottom>
        <color indexed="63"/>
      </bottom>
    </border>
    <border>
      <left style="thin"/>
      <right style="thin"/>
      <top style="thin"/>
      <bottom style="thin"/>
    </border>
    <border>
      <left style="thin"/>
      <right style="thin"/>
      <top style="hair"/>
      <bottom style="thin"/>
    </border>
    <border>
      <left>
        <color indexed="63"/>
      </left>
      <right>
        <color indexed="63"/>
      </right>
      <top>
        <color indexed="63"/>
      </top>
      <bottom style="thin">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0" applyNumberFormat="0" applyBorder="0" applyAlignment="0" applyProtection="0"/>
    <xf numFmtId="0" fontId="49" fillId="27" borderId="1" applyNumberFormat="0" applyAlignment="0" applyProtection="0"/>
    <xf numFmtId="0" fontId="50"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51" fillId="0" borderId="0" applyNumberFormat="0" applyFill="0" applyBorder="0" applyAlignment="0" applyProtection="0"/>
    <xf numFmtId="0" fontId="52" fillId="29" borderId="0" applyNumberFormat="0" applyBorder="0" applyAlignment="0" applyProtection="0"/>
    <xf numFmtId="0" fontId="53" fillId="0" borderId="3" applyNumberFormat="0" applyFill="0" applyAlignment="0" applyProtection="0"/>
    <xf numFmtId="0" fontId="54" fillId="0" borderId="4"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0" fontId="56" fillId="30" borderId="1" applyNumberFormat="0" applyAlignment="0" applyProtection="0"/>
    <xf numFmtId="0" fontId="57" fillId="0" borderId="6" applyNumberFormat="0" applyFill="0" applyAlignment="0" applyProtection="0"/>
    <xf numFmtId="0" fontId="58"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9"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60" fillId="0" borderId="0" applyNumberFormat="0" applyFill="0" applyBorder="0" applyAlignment="0" applyProtection="0"/>
    <xf numFmtId="0" fontId="61" fillId="0" borderId="9" applyNumberFormat="0" applyFill="0" applyAlignment="0" applyProtection="0"/>
    <xf numFmtId="0" fontId="62" fillId="0" borderId="0" applyNumberFormat="0" applyFill="0" applyBorder="0" applyAlignment="0" applyProtection="0"/>
  </cellStyleXfs>
  <cellXfs count="104">
    <xf numFmtId="0" fontId="0" fillId="0" borderId="0" xfId="0" applyAlignment="1">
      <alignment/>
    </xf>
    <xf numFmtId="0" fontId="0" fillId="0" borderId="0" xfId="56" applyNumberFormat="1" applyFill="1">
      <alignment/>
      <protection/>
    </xf>
    <xf numFmtId="0" fontId="1" fillId="0" borderId="0" xfId="59" applyNumberFormat="1" applyFill="1">
      <alignment/>
      <protection/>
    </xf>
    <xf numFmtId="0" fontId="2" fillId="0" borderId="0" xfId="56" applyNumberFormat="1" applyFont="1" applyFill="1">
      <alignment/>
      <protection/>
    </xf>
    <xf numFmtId="0" fontId="4" fillId="0" borderId="0" xfId="56" applyNumberFormat="1" applyFont="1" applyFill="1" applyBorder="1" applyAlignment="1">
      <alignment vertical="center"/>
      <protection/>
    </xf>
    <xf numFmtId="0" fontId="5" fillId="0" borderId="0" xfId="56" applyNumberFormat="1" applyFont="1" applyFill="1" applyBorder="1" applyAlignment="1" applyProtection="1">
      <alignment vertical="center"/>
      <protection locked="0"/>
    </xf>
    <xf numFmtId="0" fontId="5" fillId="0" borderId="0" xfId="56"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6" applyNumberFormat="1" applyFont="1" applyFill="1" applyBorder="1" applyAlignment="1">
      <alignment vertical="center"/>
      <protection/>
    </xf>
    <xf numFmtId="0" fontId="9" fillId="0" borderId="0" xfId="56" applyNumberFormat="1" applyFont="1" applyFill="1" applyBorder="1" applyAlignment="1">
      <alignment horizontal="left"/>
      <protection/>
    </xf>
    <xf numFmtId="0" fontId="10" fillId="0" borderId="0" xfId="56"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6" applyNumberFormat="1" applyFont="1" applyFill="1" applyAlignment="1" applyProtection="1">
      <alignment vertical="center"/>
      <protection locked="0"/>
    </xf>
    <xf numFmtId="0" fontId="5" fillId="0" borderId="0" xfId="56" applyNumberFormat="1" applyFont="1" applyFill="1" applyAlignment="1" applyProtection="1">
      <alignment vertical="center"/>
      <protection locked="0"/>
    </xf>
    <xf numFmtId="0" fontId="4" fillId="0" borderId="0" xfId="56" applyNumberFormat="1" applyFont="1" applyFill="1" applyAlignment="1">
      <alignment vertical="center"/>
      <protection/>
    </xf>
    <xf numFmtId="0" fontId="5" fillId="0" borderId="0" xfId="56" applyNumberFormat="1" applyFont="1" applyFill="1" applyAlignment="1">
      <alignment vertical="center"/>
      <protection/>
    </xf>
    <xf numFmtId="0" fontId="7" fillId="0" borderId="11" xfId="56" applyNumberFormat="1" applyFont="1" applyFill="1" applyBorder="1" applyAlignment="1">
      <alignment horizontal="center" vertical="top" wrapText="1"/>
      <protection/>
    </xf>
    <xf numFmtId="0" fontId="4" fillId="0" borderId="0" xfId="56" applyNumberFormat="1" applyFont="1" applyFill="1">
      <alignment/>
      <protection/>
    </xf>
    <xf numFmtId="0" fontId="5" fillId="0" borderId="0" xfId="56" applyNumberFormat="1" applyFont="1" applyFill="1">
      <alignment/>
      <protection/>
    </xf>
    <xf numFmtId="0" fontId="7" fillId="0" borderId="12" xfId="59" applyNumberFormat="1" applyFont="1" applyFill="1" applyBorder="1" applyAlignment="1">
      <alignment horizontal="center" vertical="top" wrapText="1"/>
      <protection/>
    </xf>
    <xf numFmtId="0" fontId="13" fillId="0" borderId="11" xfId="59" applyNumberFormat="1" applyFont="1" applyFill="1" applyBorder="1" applyAlignment="1">
      <alignment vertical="top" wrapText="1"/>
      <protection/>
    </xf>
    <xf numFmtId="0" fontId="7" fillId="0" borderId="13" xfId="56" applyNumberFormat="1" applyFont="1" applyFill="1" applyBorder="1" applyAlignment="1">
      <alignment horizontal="center" vertical="top" wrapText="1"/>
      <protection/>
    </xf>
    <xf numFmtId="0" fontId="4" fillId="0" borderId="13" xfId="59" applyNumberFormat="1" applyFont="1" applyFill="1" applyBorder="1" applyAlignment="1">
      <alignment horizontal="center" vertical="top"/>
      <protection/>
    </xf>
    <xf numFmtId="0" fontId="7" fillId="0" borderId="13" xfId="59" applyNumberFormat="1" applyFont="1" applyFill="1" applyBorder="1" applyAlignment="1">
      <alignment vertical="top" wrapText="1"/>
      <protection/>
    </xf>
    <xf numFmtId="0" fontId="14" fillId="0" borderId="13" xfId="59" applyNumberFormat="1" applyFont="1" applyFill="1" applyBorder="1" applyAlignment="1">
      <alignment horizontal="left" wrapText="1" readingOrder="1"/>
      <protection/>
    </xf>
    <xf numFmtId="172" fontId="4" fillId="0" borderId="13" xfId="59" applyNumberFormat="1" applyFont="1" applyFill="1" applyBorder="1" applyAlignment="1">
      <alignment vertical="top"/>
      <protection/>
    </xf>
    <xf numFmtId="0" fontId="4" fillId="0" borderId="13" xfId="56" applyNumberFormat="1" applyFont="1" applyFill="1" applyBorder="1" applyAlignment="1">
      <alignment horizontal="left" vertical="top"/>
      <protection/>
    </xf>
    <xf numFmtId="0" fontId="4" fillId="0" borderId="13" xfId="59" applyNumberFormat="1" applyFont="1" applyFill="1" applyBorder="1" applyAlignment="1">
      <alignment vertical="top"/>
      <protection/>
    </xf>
    <xf numFmtId="0" fontId="7" fillId="0" borderId="13" xfId="56" applyNumberFormat="1" applyFont="1" applyFill="1" applyBorder="1" applyAlignment="1" applyProtection="1">
      <alignment horizontal="right" vertical="top"/>
      <protection/>
    </xf>
    <xf numFmtId="0" fontId="4" fillId="0" borderId="13" xfId="56" applyNumberFormat="1" applyFont="1" applyFill="1" applyBorder="1" applyAlignment="1">
      <alignment vertical="top"/>
      <protection/>
    </xf>
    <xf numFmtId="0" fontId="7" fillId="0" borderId="13" xfId="56" applyNumberFormat="1" applyFont="1" applyFill="1" applyBorder="1" applyAlignment="1" applyProtection="1">
      <alignment horizontal="left" vertical="top"/>
      <protection locked="0"/>
    </xf>
    <xf numFmtId="0" fontId="4" fillId="0" borderId="13" xfId="56" applyNumberFormat="1" applyFont="1" applyFill="1" applyBorder="1" applyAlignment="1" applyProtection="1">
      <alignment vertical="top"/>
      <protection/>
    </xf>
    <xf numFmtId="0" fontId="7" fillId="0" borderId="14" xfId="56" applyNumberFormat="1" applyFont="1" applyFill="1" applyBorder="1" applyAlignment="1" applyProtection="1">
      <alignment horizontal="right" vertical="top"/>
      <protection locked="0"/>
    </xf>
    <xf numFmtId="0" fontId="7" fillId="0" borderId="15" xfId="56" applyNumberFormat="1" applyFont="1" applyFill="1" applyBorder="1" applyAlignment="1" applyProtection="1">
      <alignment horizontal="center" vertical="top" wrapText="1"/>
      <protection locked="0"/>
    </xf>
    <xf numFmtId="0" fontId="7" fillId="0" borderId="13" xfId="56" applyNumberFormat="1" applyFont="1" applyFill="1" applyBorder="1" applyAlignment="1" applyProtection="1">
      <alignment horizontal="center" vertical="top" wrapText="1"/>
      <protection locked="0"/>
    </xf>
    <xf numFmtId="0" fontId="7" fillId="0" borderId="16" xfId="59" applyNumberFormat="1" applyFont="1" applyFill="1" applyBorder="1" applyAlignment="1">
      <alignment horizontal="right" vertical="top"/>
      <protection/>
    </xf>
    <xf numFmtId="172" fontId="7" fillId="0" borderId="16" xfId="59" applyNumberFormat="1" applyFont="1" applyFill="1" applyBorder="1" applyAlignment="1">
      <alignment horizontal="right" vertical="top"/>
      <protection/>
    </xf>
    <xf numFmtId="0" fontId="4" fillId="0" borderId="13" xfId="59" applyNumberFormat="1" applyFont="1" applyFill="1" applyBorder="1" applyAlignment="1">
      <alignment vertical="top" wrapText="1"/>
      <protection/>
    </xf>
    <xf numFmtId="0" fontId="4" fillId="0" borderId="0" xfId="56" applyNumberFormat="1" applyFont="1" applyFill="1" applyAlignment="1">
      <alignment vertical="top"/>
      <protection/>
    </xf>
    <xf numFmtId="0" fontId="5" fillId="0" borderId="0" xfId="56" applyNumberFormat="1" applyFont="1" applyFill="1" applyAlignment="1">
      <alignment vertical="top"/>
      <protection/>
    </xf>
    <xf numFmtId="2" fontId="4" fillId="0" borderId="13" xfId="59" applyNumberFormat="1" applyFont="1" applyFill="1" applyBorder="1" applyAlignment="1">
      <alignment vertical="top"/>
      <protection/>
    </xf>
    <xf numFmtId="2" fontId="7" fillId="0" borderId="13" xfId="56" applyNumberFormat="1" applyFont="1" applyFill="1" applyBorder="1" applyAlignment="1" applyProtection="1">
      <alignment horizontal="right" vertical="top"/>
      <protection locked="0"/>
    </xf>
    <xf numFmtId="2" fontId="7" fillId="0" borderId="13" xfId="56" applyNumberFormat="1" applyFont="1" applyFill="1" applyBorder="1" applyAlignment="1" applyProtection="1">
      <alignment horizontal="right" vertical="top"/>
      <protection/>
    </xf>
    <xf numFmtId="2" fontId="4" fillId="0" borderId="13" xfId="56" applyNumberFormat="1" applyFont="1" applyFill="1" applyBorder="1" applyAlignment="1">
      <alignment vertical="top"/>
      <protection/>
    </xf>
    <xf numFmtId="2" fontId="7" fillId="0" borderId="13" xfId="56" applyNumberFormat="1" applyFont="1" applyFill="1" applyBorder="1" applyAlignment="1" applyProtection="1">
      <alignment horizontal="left" vertical="top"/>
      <protection locked="0"/>
    </xf>
    <xf numFmtId="2" fontId="7" fillId="0" borderId="11" xfId="56" applyNumberFormat="1" applyFont="1" applyFill="1" applyBorder="1" applyAlignment="1" applyProtection="1">
      <alignment horizontal="center" vertical="top" wrapText="1"/>
      <protection locked="0"/>
    </xf>
    <xf numFmtId="2" fontId="7" fillId="0" borderId="13" xfId="56" applyNumberFormat="1" applyFont="1" applyFill="1" applyBorder="1" applyAlignment="1" applyProtection="1">
      <alignment horizontal="center" vertical="top" wrapText="1"/>
      <protection locked="0"/>
    </xf>
    <xf numFmtId="2" fontId="7" fillId="0" borderId="16" xfId="59" applyNumberFormat="1" applyFont="1" applyFill="1" applyBorder="1" applyAlignment="1">
      <alignment horizontal="right" vertical="top"/>
      <protection/>
    </xf>
    <xf numFmtId="2" fontId="7" fillId="0" borderId="16" xfId="58" applyNumberFormat="1" applyFont="1" applyFill="1" applyBorder="1" applyAlignment="1">
      <alignment horizontal="right" vertical="top"/>
      <protection/>
    </xf>
    <xf numFmtId="2" fontId="15" fillId="0" borderId="13" xfId="56" applyNumberFormat="1" applyFont="1" applyFill="1" applyBorder="1" applyAlignment="1" applyProtection="1">
      <alignment horizontal="center" vertical="top" wrapText="1"/>
      <protection locked="0"/>
    </xf>
    <xf numFmtId="2" fontId="7" fillId="0" borderId="13" xfId="59" applyNumberFormat="1" applyFont="1" applyFill="1" applyBorder="1" applyAlignment="1" applyProtection="1">
      <alignment horizontal="right" vertical="top"/>
      <protection/>
    </xf>
    <xf numFmtId="2" fontId="7" fillId="0" borderId="11" xfId="56" applyNumberFormat="1" applyFont="1" applyFill="1" applyBorder="1" applyAlignment="1" applyProtection="1">
      <alignment horizontal="right" vertical="top"/>
      <protection locked="0"/>
    </xf>
    <xf numFmtId="2" fontId="7" fillId="0" borderId="11" xfId="59" applyNumberFormat="1" applyFont="1" applyFill="1" applyBorder="1" applyAlignment="1" applyProtection="1">
      <alignment horizontal="righ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4" fillId="0" borderId="17" xfId="59" applyNumberFormat="1" applyFont="1" applyFill="1" applyBorder="1" applyAlignment="1">
      <alignment vertical="top"/>
      <protection/>
    </xf>
    <xf numFmtId="0" fontId="16"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6" fillId="0" borderId="13" xfId="59" applyNumberFormat="1" applyFont="1" applyFill="1" applyBorder="1" applyAlignment="1">
      <alignment vertical="top"/>
      <protection/>
    </xf>
    <xf numFmtId="2" fontId="16" fillId="0" borderId="19" xfId="59" applyNumberFormat="1" applyFont="1" applyFill="1" applyBorder="1" applyAlignment="1">
      <alignment vertical="top"/>
      <protection/>
    </xf>
    <xf numFmtId="0" fontId="7" fillId="0" borderId="18" xfId="59" applyNumberFormat="1" applyFont="1" applyFill="1" applyBorder="1" applyAlignment="1">
      <alignment horizontal="left" vertical="top"/>
      <protection/>
    </xf>
    <xf numFmtId="0" fontId="17" fillId="0" borderId="12" xfId="56" applyNumberFormat="1" applyFont="1" applyFill="1" applyBorder="1" applyAlignment="1" applyProtection="1">
      <alignment vertical="top"/>
      <protection/>
    </xf>
    <xf numFmtId="0" fontId="18" fillId="0" borderId="11" xfId="59" applyNumberFormat="1" applyFont="1" applyFill="1" applyBorder="1" applyAlignment="1" applyProtection="1">
      <alignment vertical="center" wrapText="1"/>
      <protection locked="0"/>
    </xf>
    <xf numFmtId="0" fontId="17" fillId="0" borderId="11" xfId="59" applyNumberFormat="1" applyFont="1" applyFill="1" applyBorder="1" applyAlignment="1">
      <alignment vertical="top"/>
      <protection/>
    </xf>
    <xf numFmtId="0" fontId="4" fillId="0" borderId="11" xfId="56"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6" applyNumberFormat="1" applyFont="1" applyFill="1" applyBorder="1" applyAlignment="1" applyProtection="1">
      <alignment vertical="center" wrapText="1"/>
      <protection locked="0"/>
    </xf>
    <xf numFmtId="0" fontId="18" fillId="0" borderId="11" xfId="59" applyNumberFormat="1" applyFont="1" applyFill="1" applyBorder="1" applyAlignment="1" applyProtection="1">
      <alignment vertical="center" wrapText="1"/>
      <protection/>
    </xf>
    <xf numFmtId="0" fontId="4" fillId="0" borderId="0" xfId="56" applyNumberFormat="1" applyFont="1" applyFill="1" applyAlignment="1" applyProtection="1">
      <alignment vertical="top"/>
      <protection/>
    </xf>
    <xf numFmtId="2" fontId="21" fillId="0" borderId="13" xfId="59" applyNumberFormat="1" applyFont="1" applyFill="1" applyBorder="1" applyAlignment="1">
      <alignment vertical="top"/>
      <protection/>
    </xf>
    <xf numFmtId="2" fontId="16" fillId="0" borderId="20" xfId="59" applyNumberFormat="1" applyFont="1" applyFill="1" applyBorder="1" applyAlignment="1">
      <alignment horizontal="right" vertical="top"/>
      <protection/>
    </xf>
    <xf numFmtId="0" fontId="5" fillId="0" borderId="0" xfId="56" applyNumberFormat="1" applyFont="1" applyFill="1" applyAlignment="1" applyProtection="1">
      <alignment vertical="top"/>
      <protection/>
    </xf>
    <xf numFmtId="2" fontId="7" fillId="33" borderId="14" xfId="56" applyNumberFormat="1" applyFont="1" applyFill="1" applyBorder="1" applyAlignment="1" applyProtection="1">
      <alignment horizontal="right" vertical="top"/>
      <protection locked="0"/>
    </xf>
    <xf numFmtId="2" fontId="7" fillId="33" borderId="13" xfId="56" applyNumberFormat="1" applyFont="1" applyFill="1" applyBorder="1" applyAlignment="1" applyProtection="1">
      <alignment horizontal="right" vertical="top"/>
      <protection locked="0"/>
    </xf>
    <xf numFmtId="0" fontId="19" fillId="33" borderId="11" xfId="59" applyNumberFormat="1" applyFont="1" applyFill="1" applyBorder="1" applyAlignment="1" applyProtection="1">
      <alignment vertical="center" wrapText="1"/>
      <protection locked="0"/>
    </xf>
    <xf numFmtId="10" fontId="20" fillId="33" borderId="11" xfId="66" applyNumberFormat="1" applyFont="1" applyFill="1" applyBorder="1" applyAlignment="1" applyProtection="1">
      <alignment horizontal="center" vertical="center"/>
      <protection locked="0"/>
    </xf>
    <xf numFmtId="0" fontId="4" fillId="0" borderId="0" xfId="56" applyNumberFormat="1" applyFont="1" applyFill="1" applyAlignment="1">
      <alignment vertical="top" wrapText="1"/>
      <protection/>
    </xf>
    <xf numFmtId="2" fontId="4" fillId="0" borderId="13" xfId="59" applyNumberFormat="1" applyFont="1" applyFill="1" applyBorder="1" applyAlignment="1">
      <alignment vertical="center"/>
      <protection/>
    </xf>
    <xf numFmtId="0" fontId="25" fillId="0" borderId="21" xfId="0" applyFont="1" applyFill="1" applyBorder="1" applyAlignment="1">
      <alignment horizontal="justify" vertical="top" wrapText="1"/>
    </xf>
    <xf numFmtId="0" fontId="25" fillId="0" borderId="21" xfId="0" applyFont="1" applyFill="1" applyBorder="1" applyAlignment="1">
      <alignment horizontal="center" wrapText="1"/>
    </xf>
    <xf numFmtId="0" fontId="25" fillId="0" borderId="22" xfId="0" applyFont="1" applyFill="1" applyBorder="1" applyAlignment="1">
      <alignment horizontal="center" wrapText="1"/>
    </xf>
    <xf numFmtId="0" fontId="11" fillId="0" borderId="13" xfId="56" applyNumberFormat="1" applyFont="1" applyFill="1" applyBorder="1" applyAlignment="1">
      <alignment horizontal="center" vertical="center" wrapText="1"/>
      <protection/>
    </xf>
    <xf numFmtId="0" fontId="16" fillId="0" borderId="13" xfId="59" applyNumberFormat="1" applyFont="1" applyFill="1" applyBorder="1" applyAlignment="1">
      <alignment horizontal="center" vertical="top" wrapText="1"/>
      <protection/>
    </xf>
    <xf numFmtId="0" fontId="3" fillId="0" borderId="0" xfId="56" applyNumberFormat="1" applyFont="1" applyFill="1" applyBorder="1" applyAlignment="1">
      <alignment horizontal="right" vertical="top"/>
      <protection/>
    </xf>
    <xf numFmtId="0" fontId="8" fillId="0" borderId="0" xfId="56" applyNumberFormat="1" applyFont="1" applyFill="1" applyBorder="1" applyAlignment="1">
      <alignment horizontal="left" vertical="center" wrapText="1"/>
      <protection/>
    </xf>
    <xf numFmtId="0" fontId="10" fillId="0" borderId="23" xfId="56" applyNumberFormat="1" applyFont="1" applyFill="1" applyBorder="1" applyAlignment="1" applyProtection="1">
      <alignment horizontal="center" wrapText="1"/>
      <protection locked="0"/>
    </xf>
    <xf numFmtId="0" fontId="7" fillId="34" borderId="13" xfId="59" applyNumberFormat="1" applyFont="1" applyFill="1" applyBorder="1" applyAlignment="1" applyProtection="1">
      <alignment horizontal="left" vertical="top"/>
      <protection locked="0"/>
    </xf>
    <xf numFmtId="0" fontId="24" fillId="0" borderId="0" xfId="0" applyFont="1" applyBorder="1" applyAlignment="1">
      <alignment horizontal="center" vertical="center"/>
    </xf>
    <xf numFmtId="0" fontId="0" fillId="0" borderId="0" xfId="0" applyAlignment="1">
      <alignment/>
    </xf>
    <xf numFmtId="0" fontId="25" fillId="0" borderId="21" xfId="0" applyFont="1" applyFill="1" applyBorder="1" applyAlignment="1">
      <alignment horizontal="justify" vertical="justify" wrapText="1" shrinkToFit="1"/>
    </xf>
    <xf numFmtId="0" fontId="25" fillId="0" borderId="21" xfId="0" applyFont="1" applyFill="1" applyBorder="1" applyAlignment="1">
      <alignment horizontal="center" wrapText="1" shrinkToFit="1"/>
    </xf>
    <xf numFmtId="0" fontId="25" fillId="0" borderId="21" xfId="0" applyFont="1" applyFill="1" applyBorder="1" applyAlignment="1">
      <alignment horizontal="justify" vertical="top" wrapText="1" shrinkToFit="1"/>
    </xf>
    <xf numFmtId="0" fontId="25" fillId="0" borderId="22" xfId="0" applyFont="1" applyFill="1" applyBorder="1" applyAlignment="1">
      <alignment horizontal="justify" vertical="top" wrapText="1"/>
    </xf>
    <xf numFmtId="0" fontId="25" fillId="0" borderId="21" xfId="0" applyFont="1" applyFill="1" applyBorder="1" applyAlignment="1">
      <alignment horizontal="justify" vertical="justify" wrapText="1"/>
    </xf>
    <xf numFmtId="0" fontId="43" fillId="0" borderId="21" xfId="0" applyFont="1" applyFill="1" applyBorder="1" applyAlignment="1">
      <alignment horizontal="left" vertical="top" wrapText="1"/>
    </xf>
    <xf numFmtId="2" fontId="25" fillId="0" borderId="21" xfId="0" applyNumberFormat="1" applyFont="1" applyFill="1" applyBorder="1" applyAlignment="1">
      <alignment horizontal="center" wrapText="1"/>
    </xf>
    <xf numFmtId="0" fontId="25" fillId="0" borderId="21" xfId="0" applyFont="1" applyFill="1" applyBorder="1" applyAlignment="1">
      <alignment horizontal="left" vertical="top" wrapText="1"/>
    </xf>
    <xf numFmtId="0" fontId="25" fillId="0" borderId="21" xfId="56" applyFont="1" applyFill="1" applyBorder="1" applyAlignment="1">
      <alignment horizontal="left" vertical="top" wrapText="1"/>
      <protection/>
    </xf>
    <xf numFmtId="0" fontId="63" fillId="0" borderId="21" xfId="0" applyFont="1" applyFill="1" applyBorder="1" applyAlignment="1">
      <alignment horizontal="left" vertical="top" wrapText="1"/>
    </xf>
    <xf numFmtId="0" fontId="63" fillId="0" borderId="21" xfId="0" applyFont="1" applyFill="1" applyBorder="1" applyAlignment="1">
      <alignment horizontal="left" vertical="top"/>
    </xf>
    <xf numFmtId="0" fontId="0" fillId="0" borderId="21" xfId="0" applyFill="1" applyBorder="1" applyAlignment="1">
      <alignment vertical="top" wrapText="1"/>
    </xf>
    <xf numFmtId="0" fontId="25" fillId="0" borderId="21" xfId="56" applyFont="1" applyFill="1" applyBorder="1" applyAlignment="1">
      <alignment horizontal="left" vertical="center" wrapText="1"/>
      <protection/>
    </xf>
    <xf numFmtId="0" fontId="25" fillId="0" borderId="21" xfId="0" applyFont="1" applyFill="1" applyBorder="1" applyAlignment="1">
      <alignment horizontal="justify" vertical="center" wrapText="1"/>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2009775</xdr:colOff>
      <xdr:row>3</xdr:row>
      <xdr:rowOff>28575</xdr:rowOff>
    </xdr:to>
    <xdr:grpSp>
      <xdr:nvGrpSpPr>
        <xdr:cNvPr id="1" name="Group 1"/>
        <xdr:cNvGrpSpPr>
          <a:grpSpLocks/>
        </xdr:cNvGrpSpPr>
      </xdr:nvGrpSpPr>
      <xdr:grpSpPr>
        <a:xfrm>
          <a:off x="66675" y="76200"/>
          <a:ext cx="3086100" cy="209550"/>
          <a:chOff x="111" y="120"/>
          <a:chExt cx="5144" cy="329"/>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0">
    <tabColor indexed="56"/>
  </sheetPr>
  <dimension ref="A1:II105"/>
  <sheetViews>
    <sheetView showGridLines="0" zoomScale="70" zoomScaleNormal="70" zoomScalePageLayoutView="0" workbookViewId="0" topLeftCell="A1">
      <selection activeCell="A88" sqref="A88"/>
    </sheetView>
  </sheetViews>
  <sheetFormatPr defaultColWidth="9.140625" defaultRowHeight="15"/>
  <cols>
    <col min="1" max="1" width="17.140625" style="1" customWidth="1"/>
    <col min="2" max="2" width="84.28125" style="1" customWidth="1"/>
    <col min="3" max="3" width="37.421875" style="1" hidden="1" customWidth="1"/>
    <col min="4" max="4" width="16.140625" style="1" customWidth="1"/>
    <col min="5" max="5" width="14.140625" style="1" customWidth="1"/>
    <col min="6" max="6" width="15.57421875" style="1" customWidth="1"/>
    <col min="7" max="13" width="9.140625" style="1" hidden="1" customWidth="1"/>
    <col min="14" max="14" width="9.140625" style="2" hidden="1" customWidth="1"/>
    <col min="15" max="52" width="9.140625" style="1" hidden="1" customWidth="1"/>
    <col min="53" max="53" width="21.7109375" style="1" customWidth="1"/>
    <col min="54" max="54" width="17.140625" style="1" hidden="1" customWidth="1"/>
    <col min="55" max="55" width="50.140625" style="1" customWidth="1"/>
    <col min="56" max="238" width="9.140625" style="1" customWidth="1"/>
    <col min="239" max="243" width="9.140625" style="3" customWidth="1"/>
    <col min="244" max="16384" width="9.140625" style="1" customWidth="1"/>
  </cols>
  <sheetData>
    <row r="1" spans="1:243" s="4" customFormat="1" ht="20.25">
      <c r="A1" s="84" t="str">
        <f>B2&amp;" BoQ"</f>
        <v>Percentage BoQ</v>
      </c>
      <c r="B1" s="84"/>
      <c r="C1" s="84"/>
      <c r="D1" s="84"/>
      <c r="E1" s="84"/>
      <c r="F1" s="84"/>
      <c r="G1" s="84"/>
      <c r="H1" s="84"/>
      <c r="I1" s="84"/>
      <c r="J1" s="84"/>
      <c r="K1" s="84"/>
      <c r="L1" s="84"/>
      <c r="O1" s="5"/>
      <c r="P1" s="5"/>
      <c r="Q1" s="6"/>
      <c r="IE1" s="6"/>
      <c r="IF1" s="6"/>
      <c r="IG1" s="6"/>
      <c r="IH1" s="6"/>
      <c r="II1" s="6"/>
    </row>
    <row r="2" spans="1:17" s="4" customFormat="1" ht="14.25" hidden="1">
      <c r="A2" s="7" t="s">
        <v>0</v>
      </c>
      <c r="B2" s="7" t="s">
        <v>1</v>
      </c>
      <c r="C2" s="7" t="s">
        <v>2</v>
      </c>
      <c r="D2" s="7" t="s">
        <v>3</v>
      </c>
      <c r="E2" s="7" t="s">
        <v>4</v>
      </c>
      <c r="J2" s="8"/>
      <c r="K2" s="8"/>
      <c r="L2" s="8"/>
      <c r="O2" s="5"/>
      <c r="P2" s="5"/>
      <c r="Q2" s="6"/>
    </row>
    <row r="3" spans="1:243" s="4" customFormat="1" ht="13.5" hidden="1">
      <c r="A3" s="4" t="s">
        <v>5</v>
      </c>
      <c r="C3" s="4" t="s">
        <v>6</v>
      </c>
      <c r="IE3" s="6"/>
      <c r="IF3" s="6"/>
      <c r="IG3" s="6"/>
      <c r="IH3" s="6"/>
      <c r="II3" s="6"/>
    </row>
    <row r="4" spans="1:243" s="9" customFormat="1" ht="27.75" customHeight="1">
      <c r="A4" s="85" t="s">
        <v>121</v>
      </c>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IE4" s="10"/>
      <c r="IF4" s="10"/>
      <c r="IG4" s="10"/>
      <c r="IH4" s="10"/>
      <c r="II4" s="10"/>
    </row>
    <row r="5" spans="1:243" s="9" customFormat="1" ht="36" customHeight="1">
      <c r="A5" s="85" t="s">
        <v>122</v>
      </c>
      <c r="B5" s="85"/>
      <c r="C5" s="85"/>
      <c r="D5" s="85"/>
      <c r="E5" s="85"/>
      <c r="F5" s="85"/>
      <c r="G5" s="85"/>
      <c r="H5" s="85"/>
      <c r="I5" s="85"/>
      <c r="J5" s="85"/>
      <c r="K5" s="85"/>
      <c r="L5" s="85"/>
      <c r="M5" s="85"/>
      <c r="N5" s="85"/>
      <c r="O5" s="85"/>
      <c r="P5" s="85"/>
      <c r="Q5" s="85"/>
      <c r="R5" s="85"/>
      <c r="S5" s="85"/>
      <c r="T5" s="85"/>
      <c r="U5" s="85"/>
      <c r="V5" s="85"/>
      <c r="W5" s="85"/>
      <c r="X5" s="85"/>
      <c r="Y5" s="85"/>
      <c r="Z5" s="85"/>
      <c r="AA5" s="85"/>
      <c r="AB5" s="85"/>
      <c r="AC5" s="85"/>
      <c r="AD5" s="85"/>
      <c r="AE5" s="85"/>
      <c r="AF5" s="85"/>
      <c r="AG5" s="85"/>
      <c r="AH5" s="85"/>
      <c r="AI5" s="85"/>
      <c r="AJ5" s="85"/>
      <c r="AK5" s="85"/>
      <c r="AL5" s="85"/>
      <c r="AM5" s="85"/>
      <c r="AN5" s="85"/>
      <c r="AO5" s="85"/>
      <c r="AP5" s="85"/>
      <c r="AQ5" s="85"/>
      <c r="AR5" s="85"/>
      <c r="AS5" s="85"/>
      <c r="AT5" s="85"/>
      <c r="AU5" s="85"/>
      <c r="AV5" s="85"/>
      <c r="AW5" s="85"/>
      <c r="AX5" s="85"/>
      <c r="AY5" s="85"/>
      <c r="AZ5" s="85"/>
      <c r="BA5" s="85"/>
      <c r="BB5" s="85"/>
      <c r="BC5" s="85"/>
      <c r="IE5" s="10"/>
      <c r="IF5" s="10"/>
      <c r="IG5" s="10"/>
      <c r="IH5" s="10"/>
      <c r="II5" s="10"/>
    </row>
    <row r="6" spans="1:243" s="9" customFormat="1" ht="27" customHeight="1">
      <c r="A6" s="85" t="s">
        <v>123</v>
      </c>
      <c r="B6" s="85"/>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5"/>
      <c r="AE6" s="85"/>
      <c r="AF6" s="85"/>
      <c r="AG6" s="85"/>
      <c r="AH6" s="85"/>
      <c r="AI6" s="85"/>
      <c r="AJ6" s="85"/>
      <c r="AK6" s="85"/>
      <c r="AL6" s="85"/>
      <c r="AM6" s="85"/>
      <c r="AN6" s="85"/>
      <c r="AO6" s="85"/>
      <c r="AP6" s="85"/>
      <c r="AQ6" s="85"/>
      <c r="AR6" s="85"/>
      <c r="AS6" s="85"/>
      <c r="AT6" s="85"/>
      <c r="AU6" s="85"/>
      <c r="AV6" s="85"/>
      <c r="AW6" s="85"/>
      <c r="AX6" s="85"/>
      <c r="AY6" s="85"/>
      <c r="AZ6" s="85"/>
      <c r="BA6" s="85"/>
      <c r="BB6" s="85"/>
      <c r="BC6" s="85"/>
      <c r="IE6" s="10"/>
      <c r="IF6" s="10"/>
      <c r="IG6" s="10"/>
      <c r="IH6" s="10"/>
      <c r="II6" s="10"/>
    </row>
    <row r="7" spans="1:243" s="9" customFormat="1" ht="13.5" hidden="1">
      <c r="A7" s="86" t="s">
        <v>7</v>
      </c>
      <c r="B7" s="86"/>
      <c r="C7" s="86"/>
      <c r="D7" s="86"/>
      <c r="E7" s="86"/>
      <c r="F7" s="86"/>
      <c r="G7" s="86"/>
      <c r="H7" s="86"/>
      <c r="I7" s="86"/>
      <c r="J7" s="86"/>
      <c r="K7" s="86"/>
      <c r="L7" s="86"/>
      <c r="M7" s="86"/>
      <c r="N7" s="86"/>
      <c r="O7" s="86"/>
      <c r="P7" s="86"/>
      <c r="Q7" s="86"/>
      <c r="R7" s="86"/>
      <c r="S7" s="86"/>
      <c r="T7" s="86"/>
      <c r="U7" s="86"/>
      <c r="V7" s="86"/>
      <c r="W7" s="86"/>
      <c r="X7" s="86"/>
      <c r="Y7" s="86"/>
      <c r="Z7" s="86"/>
      <c r="AA7" s="86"/>
      <c r="AB7" s="86"/>
      <c r="AC7" s="86"/>
      <c r="AD7" s="86"/>
      <c r="AE7" s="86"/>
      <c r="AF7" s="86"/>
      <c r="AG7" s="86"/>
      <c r="AH7" s="86"/>
      <c r="AI7" s="86"/>
      <c r="AJ7" s="86"/>
      <c r="AK7" s="86"/>
      <c r="AL7" s="86"/>
      <c r="AM7" s="86"/>
      <c r="AN7" s="86"/>
      <c r="AO7" s="86"/>
      <c r="AP7" s="86"/>
      <c r="AQ7" s="86"/>
      <c r="AR7" s="86"/>
      <c r="AS7" s="86"/>
      <c r="AT7" s="86"/>
      <c r="AU7" s="86"/>
      <c r="AV7" s="86"/>
      <c r="AW7" s="86"/>
      <c r="AX7" s="86"/>
      <c r="AY7" s="86"/>
      <c r="AZ7" s="86"/>
      <c r="BA7" s="86"/>
      <c r="BB7" s="86"/>
      <c r="BC7" s="86"/>
      <c r="IE7" s="10"/>
      <c r="IF7" s="10"/>
      <c r="IG7" s="10"/>
      <c r="IH7" s="10"/>
      <c r="II7" s="10"/>
    </row>
    <row r="8" spans="1:243" s="12" customFormat="1" ht="54.75">
      <c r="A8" s="11" t="s">
        <v>65</v>
      </c>
      <c r="B8" s="87"/>
      <c r="C8" s="87"/>
      <c r="D8" s="87"/>
      <c r="E8" s="87"/>
      <c r="F8" s="87"/>
      <c r="G8" s="87"/>
      <c r="H8" s="87"/>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87"/>
      <c r="AK8" s="87"/>
      <c r="AL8" s="87"/>
      <c r="AM8" s="87"/>
      <c r="AN8" s="87"/>
      <c r="AO8" s="87"/>
      <c r="AP8" s="87"/>
      <c r="AQ8" s="87"/>
      <c r="AR8" s="87"/>
      <c r="AS8" s="87"/>
      <c r="AT8" s="87"/>
      <c r="AU8" s="87"/>
      <c r="AV8" s="87"/>
      <c r="AW8" s="87"/>
      <c r="AX8" s="87"/>
      <c r="AY8" s="87"/>
      <c r="AZ8" s="87"/>
      <c r="BA8" s="87"/>
      <c r="BB8" s="87"/>
      <c r="BC8" s="87"/>
      <c r="IE8" s="13"/>
      <c r="IF8" s="13"/>
      <c r="IG8" s="13"/>
      <c r="IH8" s="13"/>
      <c r="II8" s="13"/>
    </row>
    <row r="9" spans="1:243" s="14" customFormat="1" ht="13.5">
      <c r="A9" s="82" t="s">
        <v>8</v>
      </c>
      <c r="B9" s="82"/>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2"/>
      <c r="AU9" s="82"/>
      <c r="AV9" s="82"/>
      <c r="AW9" s="82"/>
      <c r="AX9" s="82"/>
      <c r="AY9" s="82"/>
      <c r="AZ9" s="82"/>
      <c r="BA9" s="82"/>
      <c r="BB9" s="82"/>
      <c r="BC9" s="82"/>
      <c r="IE9" s="15"/>
      <c r="IF9" s="15"/>
      <c r="IG9" s="15"/>
      <c r="IH9" s="15"/>
      <c r="II9" s="15"/>
    </row>
    <row r="10" spans="1:243" s="17" customFormat="1" ht="27">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60" customHeight="1">
      <c r="A11" s="16" t="s">
        <v>15</v>
      </c>
      <c r="B11" s="16" t="s">
        <v>16</v>
      </c>
      <c r="C11" s="16" t="s">
        <v>17</v>
      </c>
      <c r="D11" s="16" t="s">
        <v>18</v>
      </c>
      <c r="E11" s="16" t="s">
        <v>19</v>
      </c>
      <c r="F11" s="16" t="s">
        <v>66</v>
      </c>
      <c r="G11" s="16"/>
      <c r="H11" s="16"/>
      <c r="I11" s="16" t="s">
        <v>20</v>
      </c>
      <c r="J11" s="16" t="s">
        <v>21</v>
      </c>
      <c r="K11" s="16" t="s">
        <v>22</v>
      </c>
      <c r="L11" s="16" t="s">
        <v>23</v>
      </c>
      <c r="M11" s="19" t="s">
        <v>24</v>
      </c>
      <c r="N11" s="16" t="s">
        <v>25</v>
      </c>
      <c r="O11" s="16" t="s">
        <v>26</v>
      </c>
      <c r="P11" s="16" t="s">
        <v>27</v>
      </c>
      <c r="Q11" s="16" t="s">
        <v>28</v>
      </c>
      <c r="R11" s="16"/>
      <c r="S11" s="16"/>
      <c r="T11" s="16" t="s">
        <v>29</v>
      </c>
      <c r="U11" s="16" t="s">
        <v>30</v>
      </c>
      <c r="V11" s="16" t="s">
        <v>31</v>
      </c>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20" t="s">
        <v>76</v>
      </c>
      <c r="BB11" s="20" t="s">
        <v>32</v>
      </c>
      <c r="BC11" s="20" t="s">
        <v>33</v>
      </c>
      <c r="IE11" s="18"/>
      <c r="IF11" s="18"/>
      <c r="IG11" s="18"/>
      <c r="IH11" s="18"/>
      <c r="II11" s="18"/>
    </row>
    <row r="12" spans="1:243" s="17" customFormat="1" ht="13.5">
      <c r="A12" s="21">
        <v>1</v>
      </c>
      <c r="B12" s="21">
        <v>2</v>
      </c>
      <c r="C12" s="21">
        <v>3</v>
      </c>
      <c r="D12" s="21">
        <v>4</v>
      </c>
      <c r="E12" s="21">
        <v>5</v>
      </c>
      <c r="F12" s="21">
        <v>6</v>
      </c>
      <c r="G12" s="21">
        <v>7</v>
      </c>
      <c r="H12" s="21">
        <v>8</v>
      </c>
      <c r="I12" s="21">
        <v>9</v>
      </c>
      <c r="J12" s="21">
        <v>10</v>
      </c>
      <c r="K12" s="21">
        <v>11</v>
      </c>
      <c r="L12" s="21">
        <v>12</v>
      </c>
      <c r="M12" s="21">
        <v>13</v>
      </c>
      <c r="N12" s="21">
        <v>14</v>
      </c>
      <c r="O12" s="21">
        <v>15</v>
      </c>
      <c r="P12" s="21">
        <v>16</v>
      </c>
      <c r="Q12" s="21">
        <v>17</v>
      </c>
      <c r="R12" s="21">
        <v>18</v>
      </c>
      <c r="S12" s="21">
        <v>19</v>
      </c>
      <c r="T12" s="21">
        <v>20</v>
      </c>
      <c r="U12" s="21">
        <v>21</v>
      </c>
      <c r="V12" s="21">
        <v>22</v>
      </c>
      <c r="W12" s="21">
        <v>23</v>
      </c>
      <c r="X12" s="21">
        <v>24</v>
      </c>
      <c r="Y12" s="21">
        <v>25</v>
      </c>
      <c r="Z12" s="21">
        <v>26</v>
      </c>
      <c r="AA12" s="21">
        <v>27</v>
      </c>
      <c r="AB12" s="21">
        <v>28</v>
      </c>
      <c r="AC12" s="21">
        <v>29</v>
      </c>
      <c r="AD12" s="21">
        <v>30</v>
      </c>
      <c r="AE12" s="21">
        <v>31</v>
      </c>
      <c r="AF12" s="21">
        <v>32</v>
      </c>
      <c r="AG12" s="21">
        <v>33</v>
      </c>
      <c r="AH12" s="21">
        <v>34</v>
      </c>
      <c r="AI12" s="21">
        <v>35</v>
      </c>
      <c r="AJ12" s="21">
        <v>36</v>
      </c>
      <c r="AK12" s="21">
        <v>37</v>
      </c>
      <c r="AL12" s="21">
        <v>38</v>
      </c>
      <c r="AM12" s="21">
        <v>39</v>
      </c>
      <c r="AN12" s="21">
        <v>40</v>
      </c>
      <c r="AO12" s="21">
        <v>41</v>
      </c>
      <c r="AP12" s="21">
        <v>42</v>
      </c>
      <c r="AQ12" s="21">
        <v>43</v>
      </c>
      <c r="AR12" s="21">
        <v>44</v>
      </c>
      <c r="AS12" s="21">
        <v>45</v>
      </c>
      <c r="AT12" s="21">
        <v>46</v>
      </c>
      <c r="AU12" s="21">
        <v>47</v>
      </c>
      <c r="AV12" s="21">
        <v>48</v>
      </c>
      <c r="AW12" s="21">
        <v>49</v>
      </c>
      <c r="AX12" s="21">
        <v>50</v>
      </c>
      <c r="AY12" s="21">
        <v>51</v>
      </c>
      <c r="AZ12" s="21">
        <v>52</v>
      </c>
      <c r="BA12" s="21">
        <v>7</v>
      </c>
      <c r="BB12" s="21">
        <v>54</v>
      </c>
      <c r="BC12" s="21">
        <v>8</v>
      </c>
      <c r="IE12" s="18"/>
      <c r="IF12" s="18"/>
      <c r="IG12" s="18"/>
      <c r="IH12" s="18"/>
      <c r="II12" s="18"/>
    </row>
    <row r="13" spans="1:243" s="38" customFormat="1" ht="27" hidden="1">
      <c r="A13" s="22">
        <v>0.1</v>
      </c>
      <c r="B13" s="23" t="s">
        <v>78</v>
      </c>
      <c r="C13" s="24" t="s">
        <v>34</v>
      </c>
      <c r="D13" s="25"/>
      <c r="E13" s="26"/>
      <c r="F13" s="27"/>
      <c r="G13" s="28"/>
      <c r="H13" s="28"/>
      <c r="I13" s="27"/>
      <c r="J13" s="29"/>
      <c r="K13" s="30"/>
      <c r="L13" s="30"/>
      <c r="M13" s="31"/>
      <c r="N13" s="32"/>
      <c r="O13" s="32"/>
      <c r="P13" s="33"/>
      <c r="Q13" s="32"/>
      <c r="R13" s="32"/>
      <c r="S13" s="33"/>
      <c r="T13" s="34"/>
      <c r="U13" s="34"/>
      <c r="V13" s="34"/>
      <c r="W13" s="34"/>
      <c r="X13" s="34"/>
      <c r="Y13" s="34"/>
      <c r="Z13" s="34"/>
      <c r="AA13" s="34"/>
      <c r="AB13" s="34"/>
      <c r="AC13" s="34"/>
      <c r="AD13" s="34"/>
      <c r="AE13" s="34"/>
      <c r="AF13" s="34"/>
      <c r="AG13" s="34"/>
      <c r="AH13" s="34"/>
      <c r="AI13" s="34"/>
      <c r="AJ13" s="34"/>
      <c r="AK13" s="34"/>
      <c r="AL13" s="34"/>
      <c r="AM13" s="34"/>
      <c r="AN13" s="34"/>
      <c r="AO13" s="34"/>
      <c r="AP13" s="34"/>
      <c r="AQ13" s="34"/>
      <c r="AR13" s="34"/>
      <c r="AS13" s="34"/>
      <c r="AT13" s="34"/>
      <c r="AU13" s="34"/>
      <c r="AV13" s="34"/>
      <c r="AW13" s="34"/>
      <c r="AX13" s="34"/>
      <c r="AY13" s="34"/>
      <c r="AZ13" s="34"/>
      <c r="BA13" s="35"/>
      <c r="BB13" s="36"/>
      <c r="BC13" s="37"/>
      <c r="IA13" s="38">
        <v>0.1</v>
      </c>
      <c r="IB13" s="38" t="s">
        <v>78</v>
      </c>
      <c r="IC13" s="38" t="s">
        <v>34</v>
      </c>
      <c r="IE13" s="39"/>
      <c r="IF13" s="39" t="s">
        <v>35</v>
      </c>
      <c r="IG13" s="39" t="s">
        <v>36</v>
      </c>
      <c r="IH13" s="39">
        <v>10</v>
      </c>
      <c r="II13" s="39" t="s">
        <v>37</v>
      </c>
    </row>
    <row r="14" spans="1:243" s="38" customFormat="1" ht="45" customHeight="1">
      <c r="A14" s="22">
        <v>1</v>
      </c>
      <c r="B14" s="79" t="s">
        <v>124</v>
      </c>
      <c r="C14" s="24" t="s">
        <v>38</v>
      </c>
      <c r="D14" s="78">
        <v>4</v>
      </c>
      <c r="E14" s="80" t="s">
        <v>177</v>
      </c>
      <c r="F14" s="78">
        <v>2534.7</v>
      </c>
      <c r="G14" s="41"/>
      <c r="H14" s="42"/>
      <c r="I14" s="40" t="s">
        <v>40</v>
      </c>
      <c r="J14" s="43">
        <f aca="true" t="shared" si="0" ref="J14:J23">IF(I14="Less(-)",-1,1)</f>
        <v>1</v>
      </c>
      <c r="K14" s="44" t="s">
        <v>41</v>
      </c>
      <c r="L14" s="44" t="s">
        <v>4</v>
      </c>
      <c r="M14" s="73"/>
      <c r="N14" s="41"/>
      <c r="O14" s="41"/>
      <c r="P14" s="45"/>
      <c r="Q14" s="41"/>
      <c r="R14" s="41"/>
      <c r="S14" s="45"/>
      <c r="T14" s="46"/>
      <c r="U14" s="46"/>
      <c r="V14" s="46"/>
      <c r="W14" s="46"/>
      <c r="X14" s="46"/>
      <c r="Y14" s="46"/>
      <c r="Z14" s="46"/>
      <c r="AA14" s="46"/>
      <c r="AB14" s="46"/>
      <c r="AC14" s="46"/>
      <c r="AD14" s="46"/>
      <c r="AE14" s="46"/>
      <c r="AF14" s="46"/>
      <c r="AG14" s="46"/>
      <c r="AH14" s="46"/>
      <c r="AI14" s="46"/>
      <c r="AJ14" s="46"/>
      <c r="AK14" s="46"/>
      <c r="AL14" s="46"/>
      <c r="AM14" s="46"/>
      <c r="AN14" s="46"/>
      <c r="AO14" s="46"/>
      <c r="AP14" s="46"/>
      <c r="AQ14" s="46"/>
      <c r="AR14" s="46"/>
      <c r="AS14" s="46"/>
      <c r="AT14" s="46"/>
      <c r="AU14" s="46"/>
      <c r="AV14" s="46"/>
      <c r="AW14" s="46"/>
      <c r="AX14" s="46"/>
      <c r="AY14" s="46"/>
      <c r="AZ14" s="46"/>
      <c r="BA14" s="47">
        <f aca="true" t="shared" si="1" ref="BA14:BA23">total_amount_ba($B$2,$D$2,D14,F14,J14,K14,M14)</f>
        <v>10138.8</v>
      </c>
      <c r="BB14" s="48">
        <f aca="true" t="shared" si="2" ref="BB14:BB23">BA14+SUM(N14:AZ14)</f>
        <v>10138.8</v>
      </c>
      <c r="BC14" s="37" t="str">
        <f aca="true" t="shared" si="3" ref="BC14:BC23">SpellNumber(L14,BB14)</f>
        <v>INR  Ten Thousand One Hundred &amp; Thirty Eight  and Paise Eighty Only</v>
      </c>
      <c r="IA14" s="38">
        <v>1</v>
      </c>
      <c r="IB14" s="77" t="s">
        <v>251</v>
      </c>
      <c r="IC14" s="38" t="s">
        <v>38</v>
      </c>
      <c r="ID14" s="38">
        <v>4</v>
      </c>
      <c r="IE14" s="39" t="s">
        <v>177</v>
      </c>
      <c r="IF14" s="39" t="s">
        <v>42</v>
      </c>
      <c r="IG14" s="39" t="s">
        <v>36</v>
      </c>
      <c r="IH14" s="39">
        <v>123.223</v>
      </c>
      <c r="II14" s="39" t="s">
        <v>39</v>
      </c>
    </row>
    <row r="15" spans="1:243" s="38" customFormat="1" ht="62.25" customHeight="1">
      <c r="A15" s="22">
        <v>2</v>
      </c>
      <c r="B15" s="79" t="s">
        <v>125</v>
      </c>
      <c r="C15" s="24" t="s">
        <v>43</v>
      </c>
      <c r="D15" s="78">
        <v>9</v>
      </c>
      <c r="E15" s="80" t="s">
        <v>177</v>
      </c>
      <c r="F15" s="78">
        <v>1737.45</v>
      </c>
      <c r="G15" s="41"/>
      <c r="H15" s="41"/>
      <c r="I15" s="40" t="s">
        <v>40</v>
      </c>
      <c r="J15" s="43">
        <f t="shared" si="0"/>
        <v>1</v>
      </c>
      <c r="K15" s="44" t="s">
        <v>41</v>
      </c>
      <c r="L15" s="44" t="s">
        <v>4</v>
      </c>
      <c r="M15" s="74"/>
      <c r="N15" s="41"/>
      <c r="O15" s="41"/>
      <c r="P15" s="45"/>
      <c r="Q15" s="41"/>
      <c r="R15" s="41"/>
      <c r="S15" s="45"/>
      <c r="T15" s="46"/>
      <c r="U15" s="46"/>
      <c r="V15" s="46"/>
      <c r="W15" s="46"/>
      <c r="X15" s="46"/>
      <c r="Y15" s="46"/>
      <c r="Z15" s="46"/>
      <c r="AA15" s="46"/>
      <c r="AB15" s="46"/>
      <c r="AC15" s="46"/>
      <c r="AD15" s="46"/>
      <c r="AE15" s="46"/>
      <c r="AF15" s="46"/>
      <c r="AG15" s="46"/>
      <c r="AH15" s="46"/>
      <c r="AI15" s="46"/>
      <c r="AJ15" s="46"/>
      <c r="AK15" s="46"/>
      <c r="AL15" s="46"/>
      <c r="AM15" s="46"/>
      <c r="AN15" s="46"/>
      <c r="AO15" s="46"/>
      <c r="AP15" s="46"/>
      <c r="AQ15" s="46"/>
      <c r="AR15" s="46"/>
      <c r="AS15" s="46"/>
      <c r="AT15" s="46"/>
      <c r="AU15" s="46"/>
      <c r="AV15" s="46"/>
      <c r="AW15" s="46"/>
      <c r="AX15" s="46"/>
      <c r="AY15" s="46"/>
      <c r="AZ15" s="46"/>
      <c r="BA15" s="47">
        <f t="shared" si="1"/>
        <v>15637.05</v>
      </c>
      <c r="BB15" s="48">
        <f t="shared" si="2"/>
        <v>15637.05</v>
      </c>
      <c r="BC15" s="37" t="str">
        <f t="shared" si="3"/>
        <v>INR  Fifteen Thousand Six Hundred &amp; Thirty Seven  and Paise Five Only</v>
      </c>
      <c r="IA15" s="38">
        <v>2</v>
      </c>
      <c r="IB15" s="77" t="s">
        <v>252</v>
      </c>
      <c r="IC15" s="38" t="s">
        <v>43</v>
      </c>
      <c r="ID15" s="38">
        <v>9</v>
      </c>
      <c r="IE15" s="39" t="s">
        <v>177</v>
      </c>
      <c r="IF15" s="39" t="s">
        <v>44</v>
      </c>
      <c r="IG15" s="39" t="s">
        <v>45</v>
      </c>
      <c r="IH15" s="39">
        <v>213</v>
      </c>
      <c r="II15" s="39" t="s">
        <v>39</v>
      </c>
    </row>
    <row r="16" spans="1:243" s="38" customFormat="1" ht="47.25" customHeight="1">
      <c r="A16" s="22">
        <v>3</v>
      </c>
      <c r="B16" s="79" t="s">
        <v>126</v>
      </c>
      <c r="C16" s="24" t="s">
        <v>46</v>
      </c>
      <c r="D16" s="78">
        <v>13</v>
      </c>
      <c r="E16" s="80" t="s">
        <v>177</v>
      </c>
      <c r="F16" s="78">
        <v>1469.9</v>
      </c>
      <c r="G16" s="41"/>
      <c r="H16" s="41"/>
      <c r="I16" s="40" t="s">
        <v>40</v>
      </c>
      <c r="J16" s="43">
        <f t="shared" si="0"/>
        <v>1</v>
      </c>
      <c r="K16" s="44" t="s">
        <v>41</v>
      </c>
      <c r="L16" s="44" t="s">
        <v>4</v>
      </c>
      <c r="M16" s="74"/>
      <c r="N16" s="41"/>
      <c r="O16" s="41"/>
      <c r="P16" s="45"/>
      <c r="Q16" s="41"/>
      <c r="R16" s="41"/>
      <c r="S16" s="45"/>
      <c r="T16" s="46"/>
      <c r="U16" s="46"/>
      <c r="V16" s="46"/>
      <c r="W16" s="46"/>
      <c r="X16" s="46"/>
      <c r="Y16" s="46"/>
      <c r="Z16" s="46"/>
      <c r="AA16" s="46"/>
      <c r="AB16" s="46"/>
      <c r="AC16" s="46"/>
      <c r="AD16" s="46"/>
      <c r="AE16" s="46"/>
      <c r="AF16" s="46"/>
      <c r="AG16" s="46"/>
      <c r="AH16" s="46"/>
      <c r="AI16" s="46"/>
      <c r="AJ16" s="46"/>
      <c r="AK16" s="46"/>
      <c r="AL16" s="46"/>
      <c r="AM16" s="46"/>
      <c r="AN16" s="46"/>
      <c r="AO16" s="46"/>
      <c r="AP16" s="46"/>
      <c r="AQ16" s="46"/>
      <c r="AR16" s="46"/>
      <c r="AS16" s="46"/>
      <c r="AT16" s="46"/>
      <c r="AU16" s="46"/>
      <c r="AV16" s="46"/>
      <c r="AW16" s="46"/>
      <c r="AX16" s="46"/>
      <c r="AY16" s="46"/>
      <c r="AZ16" s="46"/>
      <c r="BA16" s="47">
        <f t="shared" si="1"/>
        <v>19108.7</v>
      </c>
      <c r="BB16" s="48">
        <f t="shared" si="2"/>
        <v>19108.7</v>
      </c>
      <c r="BC16" s="37" t="str">
        <f t="shared" si="3"/>
        <v>INR  Nineteen Thousand One Hundred &amp; Eight  and Paise Seventy Only</v>
      </c>
      <c r="IA16" s="38">
        <v>3</v>
      </c>
      <c r="IB16" s="77" t="s">
        <v>253</v>
      </c>
      <c r="IC16" s="38" t="s">
        <v>46</v>
      </c>
      <c r="ID16" s="38">
        <v>13</v>
      </c>
      <c r="IE16" s="39" t="s">
        <v>177</v>
      </c>
      <c r="IF16" s="39" t="s">
        <v>35</v>
      </c>
      <c r="IG16" s="39" t="s">
        <v>47</v>
      </c>
      <c r="IH16" s="39">
        <v>10</v>
      </c>
      <c r="II16" s="39" t="s">
        <v>39</v>
      </c>
    </row>
    <row r="17" spans="1:243" s="38" customFormat="1" ht="87" customHeight="1">
      <c r="A17" s="22">
        <v>4</v>
      </c>
      <c r="B17" s="79" t="s">
        <v>127</v>
      </c>
      <c r="C17" s="24" t="s">
        <v>48</v>
      </c>
      <c r="D17" s="78">
        <v>58</v>
      </c>
      <c r="E17" s="80" t="s">
        <v>177</v>
      </c>
      <c r="F17" s="78">
        <v>9400.85</v>
      </c>
      <c r="G17" s="41"/>
      <c r="H17" s="41"/>
      <c r="I17" s="40" t="s">
        <v>40</v>
      </c>
      <c r="J17" s="43">
        <f t="shared" si="0"/>
        <v>1</v>
      </c>
      <c r="K17" s="44" t="s">
        <v>41</v>
      </c>
      <c r="L17" s="44" t="s">
        <v>4</v>
      </c>
      <c r="M17" s="74"/>
      <c r="N17" s="41"/>
      <c r="O17" s="41"/>
      <c r="P17" s="45"/>
      <c r="Q17" s="41"/>
      <c r="R17" s="41"/>
      <c r="S17" s="45"/>
      <c r="T17" s="46"/>
      <c r="U17" s="46"/>
      <c r="V17" s="46"/>
      <c r="W17" s="46"/>
      <c r="X17" s="46"/>
      <c r="Y17" s="46"/>
      <c r="Z17" s="46"/>
      <c r="AA17" s="46"/>
      <c r="AB17" s="46"/>
      <c r="AC17" s="46"/>
      <c r="AD17" s="46"/>
      <c r="AE17" s="46"/>
      <c r="AF17" s="46"/>
      <c r="AG17" s="46"/>
      <c r="AH17" s="46"/>
      <c r="AI17" s="46"/>
      <c r="AJ17" s="46"/>
      <c r="AK17" s="46"/>
      <c r="AL17" s="46"/>
      <c r="AM17" s="46"/>
      <c r="AN17" s="46"/>
      <c r="AO17" s="46"/>
      <c r="AP17" s="46"/>
      <c r="AQ17" s="46"/>
      <c r="AR17" s="46"/>
      <c r="AS17" s="46"/>
      <c r="AT17" s="46"/>
      <c r="AU17" s="46"/>
      <c r="AV17" s="46"/>
      <c r="AW17" s="46"/>
      <c r="AX17" s="46"/>
      <c r="AY17" s="46"/>
      <c r="AZ17" s="46"/>
      <c r="BA17" s="47">
        <f t="shared" si="1"/>
        <v>545249.3</v>
      </c>
      <c r="BB17" s="48">
        <f t="shared" si="2"/>
        <v>545249.3</v>
      </c>
      <c r="BC17" s="37" t="str">
        <f t="shared" si="3"/>
        <v>INR  Five Lakh Forty Five Thousand Two Hundred &amp; Forty Nine  and Paise Thirty Only</v>
      </c>
      <c r="IA17" s="38">
        <v>4</v>
      </c>
      <c r="IB17" s="77" t="s">
        <v>254</v>
      </c>
      <c r="IC17" s="38" t="s">
        <v>48</v>
      </c>
      <c r="ID17" s="38">
        <v>58</v>
      </c>
      <c r="IE17" s="39" t="s">
        <v>177</v>
      </c>
      <c r="IF17" s="39" t="s">
        <v>49</v>
      </c>
      <c r="IG17" s="39" t="s">
        <v>50</v>
      </c>
      <c r="IH17" s="39">
        <v>10</v>
      </c>
      <c r="II17" s="39" t="s">
        <v>39</v>
      </c>
    </row>
    <row r="18" spans="1:243" s="38" customFormat="1" ht="87.75" customHeight="1">
      <c r="A18" s="22">
        <v>5</v>
      </c>
      <c r="B18" s="90" t="s">
        <v>128</v>
      </c>
      <c r="C18" s="24" t="s">
        <v>51</v>
      </c>
      <c r="D18" s="78">
        <v>8</v>
      </c>
      <c r="E18" s="91" t="s">
        <v>178</v>
      </c>
      <c r="F18" s="78">
        <v>9763.8</v>
      </c>
      <c r="G18" s="41"/>
      <c r="H18" s="41"/>
      <c r="I18" s="40" t="s">
        <v>40</v>
      </c>
      <c r="J18" s="43">
        <f t="shared" si="0"/>
        <v>1</v>
      </c>
      <c r="K18" s="44" t="s">
        <v>41</v>
      </c>
      <c r="L18" s="44" t="s">
        <v>4</v>
      </c>
      <c r="M18" s="74"/>
      <c r="N18" s="41"/>
      <c r="O18" s="41"/>
      <c r="P18" s="45"/>
      <c r="Q18" s="41"/>
      <c r="R18" s="41"/>
      <c r="S18" s="45"/>
      <c r="T18" s="46"/>
      <c r="U18" s="46"/>
      <c r="V18" s="46"/>
      <c r="W18" s="46"/>
      <c r="X18" s="46"/>
      <c r="Y18" s="46"/>
      <c r="Z18" s="46"/>
      <c r="AA18" s="46"/>
      <c r="AB18" s="46"/>
      <c r="AC18" s="46"/>
      <c r="AD18" s="46"/>
      <c r="AE18" s="46"/>
      <c r="AF18" s="46"/>
      <c r="AG18" s="46"/>
      <c r="AH18" s="46"/>
      <c r="AI18" s="46"/>
      <c r="AJ18" s="46"/>
      <c r="AK18" s="46"/>
      <c r="AL18" s="46"/>
      <c r="AM18" s="46"/>
      <c r="AN18" s="46"/>
      <c r="AO18" s="46"/>
      <c r="AP18" s="46"/>
      <c r="AQ18" s="46"/>
      <c r="AR18" s="46"/>
      <c r="AS18" s="46"/>
      <c r="AT18" s="46"/>
      <c r="AU18" s="46"/>
      <c r="AV18" s="46"/>
      <c r="AW18" s="46"/>
      <c r="AX18" s="46"/>
      <c r="AY18" s="46"/>
      <c r="AZ18" s="46"/>
      <c r="BA18" s="47">
        <f t="shared" si="1"/>
        <v>78110.4</v>
      </c>
      <c r="BB18" s="48">
        <f t="shared" si="2"/>
        <v>78110.4</v>
      </c>
      <c r="BC18" s="37" t="str">
        <f t="shared" si="3"/>
        <v>INR  Seventy Eight Thousand One Hundred &amp; Ten  and Paise Forty Only</v>
      </c>
      <c r="IA18" s="38">
        <v>5</v>
      </c>
      <c r="IB18" s="77" t="s">
        <v>255</v>
      </c>
      <c r="IC18" s="38" t="s">
        <v>51</v>
      </c>
      <c r="ID18" s="38">
        <v>8</v>
      </c>
      <c r="IE18" s="39" t="s">
        <v>178</v>
      </c>
      <c r="IF18" s="39" t="s">
        <v>42</v>
      </c>
      <c r="IG18" s="39" t="s">
        <v>36</v>
      </c>
      <c r="IH18" s="39">
        <v>123.223</v>
      </c>
      <c r="II18" s="39" t="s">
        <v>39</v>
      </c>
    </row>
    <row r="19" spans="1:243" s="38" customFormat="1" ht="46.5" customHeight="1">
      <c r="A19" s="22">
        <v>6</v>
      </c>
      <c r="B19" s="92" t="s">
        <v>129</v>
      </c>
      <c r="C19" s="24" t="s">
        <v>52</v>
      </c>
      <c r="D19" s="78">
        <v>8164</v>
      </c>
      <c r="E19" s="91" t="s">
        <v>179</v>
      </c>
      <c r="F19" s="78">
        <v>83.5</v>
      </c>
      <c r="G19" s="41"/>
      <c r="H19" s="41"/>
      <c r="I19" s="40" t="s">
        <v>40</v>
      </c>
      <c r="J19" s="43">
        <f t="shared" si="0"/>
        <v>1</v>
      </c>
      <c r="K19" s="44" t="s">
        <v>41</v>
      </c>
      <c r="L19" s="44" t="s">
        <v>4</v>
      </c>
      <c r="M19" s="74"/>
      <c r="N19" s="41"/>
      <c r="O19" s="41"/>
      <c r="P19" s="45"/>
      <c r="Q19" s="41"/>
      <c r="R19" s="41"/>
      <c r="S19" s="45"/>
      <c r="T19" s="46"/>
      <c r="U19" s="46"/>
      <c r="V19" s="46"/>
      <c r="W19" s="46"/>
      <c r="X19" s="46"/>
      <c r="Y19" s="46"/>
      <c r="Z19" s="46"/>
      <c r="AA19" s="46"/>
      <c r="AB19" s="46"/>
      <c r="AC19" s="46"/>
      <c r="AD19" s="46"/>
      <c r="AE19" s="46"/>
      <c r="AF19" s="46"/>
      <c r="AG19" s="46"/>
      <c r="AH19" s="46"/>
      <c r="AI19" s="46"/>
      <c r="AJ19" s="46"/>
      <c r="AK19" s="46"/>
      <c r="AL19" s="46"/>
      <c r="AM19" s="46"/>
      <c r="AN19" s="46"/>
      <c r="AO19" s="46"/>
      <c r="AP19" s="46"/>
      <c r="AQ19" s="46"/>
      <c r="AR19" s="46"/>
      <c r="AS19" s="46"/>
      <c r="AT19" s="46"/>
      <c r="AU19" s="49"/>
      <c r="AV19" s="46"/>
      <c r="AW19" s="46"/>
      <c r="AX19" s="46"/>
      <c r="AY19" s="46"/>
      <c r="AZ19" s="46"/>
      <c r="BA19" s="47">
        <f t="shared" si="1"/>
        <v>681694</v>
      </c>
      <c r="BB19" s="48">
        <f t="shared" si="2"/>
        <v>681694</v>
      </c>
      <c r="BC19" s="37" t="str">
        <f t="shared" si="3"/>
        <v>INR  Six Lakh Eighty One Thousand Six Hundred &amp; Ninety Four  Only</v>
      </c>
      <c r="IA19" s="38">
        <v>6</v>
      </c>
      <c r="IB19" s="77" t="s">
        <v>256</v>
      </c>
      <c r="IC19" s="38" t="s">
        <v>52</v>
      </c>
      <c r="ID19" s="38">
        <v>8164</v>
      </c>
      <c r="IE19" s="39" t="s">
        <v>179</v>
      </c>
      <c r="IF19" s="39" t="s">
        <v>44</v>
      </c>
      <c r="IG19" s="39" t="s">
        <v>45</v>
      </c>
      <c r="IH19" s="39">
        <v>213</v>
      </c>
      <c r="II19" s="39" t="s">
        <v>39</v>
      </c>
    </row>
    <row r="20" spans="1:243" s="38" customFormat="1" ht="44.25" customHeight="1">
      <c r="A20" s="22">
        <v>7.1</v>
      </c>
      <c r="B20" s="92" t="s">
        <v>185</v>
      </c>
      <c r="C20" s="24" t="s">
        <v>53</v>
      </c>
      <c r="D20" s="78">
        <v>106</v>
      </c>
      <c r="E20" s="91" t="s">
        <v>67</v>
      </c>
      <c r="F20" s="78">
        <v>733.7</v>
      </c>
      <c r="G20" s="41"/>
      <c r="H20" s="41"/>
      <c r="I20" s="40" t="s">
        <v>40</v>
      </c>
      <c r="J20" s="43">
        <f t="shared" si="0"/>
        <v>1</v>
      </c>
      <c r="K20" s="44" t="s">
        <v>41</v>
      </c>
      <c r="L20" s="44" t="s">
        <v>4</v>
      </c>
      <c r="M20" s="74"/>
      <c r="N20" s="41"/>
      <c r="O20" s="41"/>
      <c r="P20" s="45"/>
      <c r="Q20" s="41"/>
      <c r="R20" s="41"/>
      <c r="S20" s="45"/>
      <c r="T20" s="46"/>
      <c r="U20" s="46"/>
      <c r="V20" s="46"/>
      <c r="W20" s="46"/>
      <c r="X20" s="46"/>
      <c r="Y20" s="46"/>
      <c r="Z20" s="46"/>
      <c r="AA20" s="46"/>
      <c r="AB20" s="46"/>
      <c r="AC20" s="46"/>
      <c r="AD20" s="46"/>
      <c r="AE20" s="46"/>
      <c r="AF20" s="46"/>
      <c r="AG20" s="46"/>
      <c r="AH20" s="46"/>
      <c r="AI20" s="46"/>
      <c r="AJ20" s="46"/>
      <c r="AK20" s="46"/>
      <c r="AL20" s="46"/>
      <c r="AM20" s="46"/>
      <c r="AN20" s="46"/>
      <c r="AO20" s="46"/>
      <c r="AP20" s="46"/>
      <c r="AQ20" s="46"/>
      <c r="AR20" s="46"/>
      <c r="AS20" s="46"/>
      <c r="AT20" s="46"/>
      <c r="AU20" s="46"/>
      <c r="AV20" s="46"/>
      <c r="AW20" s="46"/>
      <c r="AX20" s="46"/>
      <c r="AY20" s="46"/>
      <c r="AZ20" s="46"/>
      <c r="BA20" s="47">
        <f t="shared" si="1"/>
        <v>77772.2</v>
      </c>
      <c r="BB20" s="48">
        <f t="shared" si="2"/>
        <v>77772.2</v>
      </c>
      <c r="BC20" s="37" t="str">
        <f t="shared" si="3"/>
        <v>INR  Seventy Seven Thousand Seven Hundred &amp; Seventy Two  and Paise Twenty Only</v>
      </c>
      <c r="IA20" s="38">
        <v>7.1</v>
      </c>
      <c r="IB20" s="77" t="s">
        <v>257</v>
      </c>
      <c r="IC20" s="38" t="s">
        <v>53</v>
      </c>
      <c r="ID20" s="38">
        <v>106</v>
      </c>
      <c r="IE20" s="39" t="s">
        <v>67</v>
      </c>
      <c r="IF20" s="39" t="s">
        <v>49</v>
      </c>
      <c r="IG20" s="39" t="s">
        <v>50</v>
      </c>
      <c r="IH20" s="39">
        <v>10</v>
      </c>
      <c r="II20" s="39" t="s">
        <v>39</v>
      </c>
    </row>
    <row r="21" spans="1:243" s="38" customFormat="1" ht="38.25" customHeight="1">
      <c r="A21" s="22">
        <v>7.2</v>
      </c>
      <c r="B21" s="92" t="s">
        <v>130</v>
      </c>
      <c r="C21" s="24" t="s">
        <v>54</v>
      </c>
      <c r="D21" s="78">
        <v>268</v>
      </c>
      <c r="E21" s="91" t="s">
        <v>67</v>
      </c>
      <c r="F21" s="78">
        <v>552.05</v>
      </c>
      <c r="G21" s="41"/>
      <c r="H21" s="41"/>
      <c r="I21" s="40" t="s">
        <v>40</v>
      </c>
      <c r="J21" s="43">
        <f t="shared" si="0"/>
        <v>1</v>
      </c>
      <c r="K21" s="44" t="s">
        <v>41</v>
      </c>
      <c r="L21" s="44" t="s">
        <v>4</v>
      </c>
      <c r="M21" s="74"/>
      <c r="N21" s="41"/>
      <c r="O21" s="41"/>
      <c r="P21" s="45"/>
      <c r="Q21" s="41"/>
      <c r="R21" s="41"/>
      <c r="S21" s="45"/>
      <c r="T21" s="46"/>
      <c r="U21" s="46"/>
      <c r="V21" s="46"/>
      <c r="W21" s="46"/>
      <c r="X21" s="46"/>
      <c r="Y21" s="46"/>
      <c r="Z21" s="46"/>
      <c r="AA21" s="46"/>
      <c r="AB21" s="46"/>
      <c r="AC21" s="46"/>
      <c r="AD21" s="46"/>
      <c r="AE21" s="46"/>
      <c r="AF21" s="46"/>
      <c r="AG21" s="46"/>
      <c r="AH21" s="46"/>
      <c r="AI21" s="46"/>
      <c r="AJ21" s="46"/>
      <c r="AK21" s="46"/>
      <c r="AL21" s="46"/>
      <c r="AM21" s="46"/>
      <c r="AN21" s="46"/>
      <c r="AO21" s="46"/>
      <c r="AP21" s="46"/>
      <c r="AQ21" s="46"/>
      <c r="AR21" s="46"/>
      <c r="AS21" s="46"/>
      <c r="AT21" s="46"/>
      <c r="AU21" s="46"/>
      <c r="AV21" s="46"/>
      <c r="AW21" s="46"/>
      <c r="AX21" s="46"/>
      <c r="AY21" s="46"/>
      <c r="AZ21" s="46"/>
      <c r="BA21" s="47">
        <f t="shared" si="1"/>
        <v>147949.4</v>
      </c>
      <c r="BB21" s="48">
        <f t="shared" si="2"/>
        <v>147949.4</v>
      </c>
      <c r="BC21" s="37" t="str">
        <f t="shared" si="3"/>
        <v>INR  One Lakh Forty Seven Thousand Nine Hundred &amp; Forty Nine  and Paise Forty Only</v>
      </c>
      <c r="IA21" s="38">
        <v>7.2</v>
      </c>
      <c r="IB21" s="77" t="s">
        <v>258</v>
      </c>
      <c r="IC21" s="38" t="s">
        <v>54</v>
      </c>
      <c r="ID21" s="38">
        <v>268</v>
      </c>
      <c r="IE21" s="39" t="s">
        <v>67</v>
      </c>
      <c r="IF21" s="39" t="s">
        <v>42</v>
      </c>
      <c r="IG21" s="39" t="s">
        <v>36</v>
      </c>
      <c r="IH21" s="39">
        <v>123.223</v>
      </c>
      <c r="II21" s="39" t="s">
        <v>39</v>
      </c>
    </row>
    <row r="22" spans="1:243" s="38" customFormat="1" ht="38.25" customHeight="1">
      <c r="A22" s="22">
        <v>7.3</v>
      </c>
      <c r="B22" s="92" t="s">
        <v>131</v>
      </c>
      <c r="C22" s="24" t="s">
        <v>55</v>
      </c>
      <c r="D22" s="78">
        <v>190</v>
      </c>
      <c r="E22" s="91" t="s">
        <v>67</v>
      </c>
      <c r="F22" s="78">
        <v>779.3</v>
      </c>
      <c r="G22" s="41"/>
      <c r="H22" s="41"/>
      <c r="I22" s="40" t="s">
        <v>40</v>
      </c>
      <c r="J22" s="43">
        <f t="shared" si="0"/>
        <v>1</v>
      </c>
      <c r="K22" s="44" t="s">
        <v>41</v>
      </c>
      <c r="L22" s="44" t="s">
        <v>4</v>
      </c>
      <c r="M22" s="74"/>
      <c r="N22" s="41"/>
      <c r="O22" s="41"/>
      <c r="P22" s="45"/>
      <c r="Q22" s="41"/>
      <c r="R22" s="41"/>
      <c r="S22" s="45"/>
      <c r="T22" s="46"/>
      <c r="U22" s="46"/>
      <c r="V22" s="46"/>
      <c r="W22" s="46"/>
      <c r="X22" s="46"/>
      <c r="Y22" s="46"/>
      <c r="Z22" s="46"/>
      <c r="AA22" s="46"/>
      <c r="AB22" s="46"/>
      <c r="AC22" s="46"/>
      <c r="AD22" s="46"/>
      <c r="AE22" s="46"/>
      <c r="AF22" s="46"/>
      <c r="AG22" s="46"/>
      <c r="AH22" s="46"/>
      <c r="AI22" s="46"/>
      <c r="AJ22" s="46"/>
      <c r="AK22" s="46"/>
      <c r="AL22" s="46"/>
      <c r="AM22" s="46"/>
      <c r="AN22" s="46"/>
      <c r="AO22" s="46"/>
      <c r="AP22" s="46"/>
      <c r="AQ22" s="46"/>
      <c r="AR22" s="46"/>
      <c r="AS22" s="46"/>
      <c r="AT22" s="46"/>
      <c r="AU22" s="46"/>
      <c r="AV22" s="46"/>
      <c r="AW22" s="46"/>
      <c r="AX22" s="46"/>
      <c r="AY22" s="46"/>
      <c r="AZ22" s="46"/>
      <c r="BA22" s="47">
        <f t="shared" si="1"/>
        <v>148067</v>
      </c>
      <c r="BB22" s="48">
        <f t="shared" si="2"/>
        <v>148067</v>
      </c>
      <c r="BC22" s="37" t="str">
        <f t="shared" si="3"/>
        <v>INR  One Lakh Forty Eight Thousand  &amp;Sixty Seven  Only</v>
      </c>
      <c r="IA22" s="38">
        <v>7.3</v>
      </c>
      <c r="IB22" s="77" t="s">
        <v>259</v>
      </c>
      <c r="IC22" s="38" t="s">
        <v>55</v>
      </c>
      <c r="ID22" s="38">
        <v>190</v>
      </c>
      <c r="IE22" s="39" t="s">
        <v>67</v>
      </c>
      <c r="IF22" s="39" t="s">
        <v>44</v>
      </c>
      <c r="IG22" s="39" t="s">
        <v>45</v>
      </c>
      <c r="IH22" s="39">
        <v>213</v>
      </c>
      <c r="II22" s="39" t="s">
        <v>39</v>
      </c>
    </row>
    <row r="23" spans="1:243" s="38" customFormat="1" ht="48" customHeight="1">
      <c r="A23" s="22">
        <v>8</v>
      </c>
      <c r="B23" s="92" t="s">
        <v>132</v>
      </c>
      <c r="C23" s="24" t="s">
        <v>56</v>
      </c>
      <c r="D23" s="78">
        <v>47</v>
      </c>
      <c r="E23" s="91" t="s">
        <v>177</v>
      </c>
      <c r="F23" s="78">
        <v>7590.45</v>
      </c>
      <c r="G23" s="41"/>
      <c r="H23" s="41"/>
      <c r="I23" s="40" t="s">
        <v>40</v>
      </c>
      <c r="J23" s="43">
        <f t="shared" si="0"/>
        <v>1</v>
      </c>
      <c r="K23" s="44" t="s">
        <v>41</v>
      </c>
      <c r="L23" s="44" t="s">
        <v>4</v>
      </c>
      <c r="M23" s="74"/>
      <c r="N23" s="41"/>
      <c r="O23" s="41"/>
      <c r="P23" s="45"/>
      <c r="Q23" s="41"/>
      <c r="R23" s="41"/>
      <c r="S23" s="45"/>
      <c r="T23" s="46"/>
      <c r="U23" s="46"/>
      <c r="V23" s="46"/>
      <c r="W23" s="46"/>
      <c r="X23" s="46"/>
      <c r="Y23" s="46"/>
      <c r="Z23" s="46"/>
      <c r="AA23" s="46"/>
      <c r="AB23" s="46"/>
      <c r="AC23" s="46"/>
      <c r="AD23" s="46"/>
      <c r="AE23" s="46"/>
      <c r="AF23" s="46"/>
      <c r="AG23" s="46"/>
      <c r="AH23" s="46"/>
      <c r="AI23" s="46"/>
      <c r="AJ23" s="46"/>
      <c r="AK23" s="46"/>
      <c r="AL23" s="46"/>
      <c r="AM23" s="46"/>
      <c r="AN23" s="46"/>
      <c r="AO23" s="46"/>
      <c r="AP23" s="46"/>
      <c r="AQ23" s="46"/>
      <c r="AR23" s="46"/>
      <c r="AS23" s="46"/>
      <c r="AT23" s="46"/>
      <c r="AU23" s="46"/>
      <c r="AV23" s="46"/>
      <c r="AW23" s="46"/>
      <c r="AX23" s="46"/>
      <c r="AY23" s="46"/>
      <c r="AZ23" s="46"/>
      <c r="BA23" s="47">
        <f t="shared" si="1"/>
        <v>356751.15</v>
      </c>
      <c r="BB23" s="48">
        <f t="shared" si="2"/>
        <v>356751.15</v>
      </c>
      <c r="BC23" s="37" t="str">
        <f t="shared" si="3"/>
        <v>INR  Three Lakh Fifty Six Thousand Seven Hundred &amp; Fifty One  and Paise Fifteen Only</v>
      </c>
      <c r="IA23" s="38">
        <v>8</v>
      </c>
      <c r="IB23" s="77" t="s">
        <v>260</v>
      </c>
      <c r="IC23" s="38" t="s">
        <v>56</v>
      </c>
      <c r="ID23" s="38">
        <v>47</v>
      </c>
      <c r="IE23" s="39" t="s">
        <v>177</v>
      </c>
      <c r="IF23" s="39" t="s">
        <v>35</v>
      </c>
      <c r="IG23" s="39" t="s">
        <v>47</v>
      </c>
      <c r="IH23" s="39">
        <v>10</v>
      </c>
      <c r="II23" s="39" t="s">
        <v>39</v>
      </c>
    </row>
    <row r="24" spans="1:243" s="38" customFormat="1" ht="48.75" customHeight="1">
      <c r="A24" s="22">
        <v>9</v>
      </c>
      <c r="B24" s="92" t="s">
        <v>133</v>
      </c>
      <c r="C24" s="24" t="s">
        <v>77</v>
      </c>
      <c r="D24" s="78">
        <v>296</v>
      </c>
      <c r="E24" s="91" t="s">
        <v>67</v>
      </c>
      <c r="F24" s="78">
        <v>932.1</v>
      </c>
      <c r="G24" s="41"/>
      <c r="H24" s="41"/>
      <c r="I24" s="40" t="s">
        <v>40</v>
      </c>
      <c r="J24" s="43">
        <f aca="true" t="shared" si="4" ref="J24:J37">IF(I24="Less(-)",-1,1)</f>
        <v>1</v>
      </c>
      <c r="K24" s="44" t="s">
        <v>41</v>
      </c>
      <c r="L24" s="44" t="s">
        <v>4</v>
      </c>
      <c r="M24" s="74"/>
      <c r="N24" s="41"/>
      <c r="O24" s="41"/>
      <c r="P24" s="45"/>
      <c r="Q24" s="41"/>
      <c r="R24" s="41"/>
      <c r="S24" s="45"/>
      <c r="T24" s="46"/>
      <c r="U24" s="46"/>
      <c r="V24" s="46"/>
      <c r="W24" s="46"/>
      <c r="X24" s="46"/>
      <c r="Y24" s="46"/>
      <c r="Z24" s="46"/>
      <c r="AA24" s="46"/>
      <c r="AB24" s="46"/>
      <c r="AC24" s="46"/>
      <c r="AD24" s="46"/>
      <c r="AE24" s="46"/>
      <c r="AF24" s="46"/>
      <c r="AG24" s="46"/>
      <c r="AH24" s="46"/>
      <c r="AI24" s="46"/>
      <c r="AJ24" s="46"/>
      <c r="AK24" s="46"/>
      <c r="AL24" s="46"/>
      <c r="AM24" s="46"/>
      <c r="AN24" s="46"/>
      <c r="AO24" s="46"/>
      <c r="AP24" s="46"/>
      <c r="AQ24" s="46"/>
      <c r="AR24" s="46"/>
      <c r="AS24" s="46"/>
      <c r="AT24" s="46"/>
      <c r="AU24" s="46"/>
      <c r="AV24" s="46"/>
      <c r="AW24" s="46"/>
      <c r="AX24" s="46"/>
      <c r="AY24" s="46"/>
      <c r="AZ24" s="46"/>
      <c r="BA24" s="47">
        <f aca="true" t="shared" si="5" ref="BA24:BA37">total_amount_ba($B$2,$D$2,D24,F24,J24,K24,M24)</f>
        <v>275901.6</v>
      </c>
      <c r="BB24" s="48">
        <f aca="true" t="shared" si="6" ref="BB24:BB37">BA24+SUM(N24:AZ24)</f>
        <v>275901.6</v>
      </c>
      <c r="BC24" s="37" t="str">
        <f aca="true" t="shared" si="7" ref="BC24:BC37">SpellNumber(L24,BB24)</f>
        <v>INR  Two Lakh Seventy Five Thousand Nine Hundred &amp; One  and Paise Sixty Only</v>
      </c>
      <c r="IA24" s="38">
        <v>9</v>
      </c>
      <c r="IB24" s="77" t="s">
        <v>261</v>
      </c>
      <c r="IC24" s="38" t="s">
        <v>77</v>
      </c>
      <c r="ID24" s="38">
        <v>296</v>
      </c>
      <c r="IE24" s="39" t="s">
        <v>67</v>
      </c>
      <c r="IF24" s="39" t="s">
        <v>42</v>
      </c>
      <c r="IG24" s="39" t="s">
        <v>36</v>
      </c>
      <c r="IH24" s="39">
        <v>123.223</v>
      </c>
      <c r="II24" s="39" t="s">
        <v>39</v>
      </c>
    </row>
    <row r="25" spans="1:243" s="38" customFormat="1" ht="33" customHeight="1">
      <c r="A25" s="22">
        <v>10</v>
      </c>
      <c r="B25" s="79" t="s">
        <v>134</v>
      </c>
      <c r="C25" s="24" t="s">
        <v>57</v>
      </c>
      <c r="D25" s="78">
        <v>501</v>
      </c>
      <c r="E25" s="80" t="s">
        <v>67</v>
      </c>
      <c r="F25" s="78">
        <v>263.55</v>
      </c>
      <c r="G25" s="41"/>
      <c r="H25" s="41"/>
      <c r="I25" s="40" t="s">
        <v>40</v>
      </c>
      <c r="J25" s="43">
        <f t="shared" si="4"/>
        <v>1</v>
      </c>
      <c r="K25" s="44" t="s">
        <v>41</v>
      </c>
      <c r="L25" s="44" t="s">
        <v>4</v>
      </c>
      <c r="M25" s="74"/>
      <c r="N25" s="41"/>
      <c r="O25" s="41"/>
      <c r="P25" s="45"/>
      <c r="Q25" s="41"/>
      <c r="R25" s="41"/>
      <c r="S25" s="45"/>
      <c r="T25" s="46"/>
      <c r="U25" s="46"/>
      <c r="V25" s="46"/>
      <c r="W25" s="46"/>
      <c r="X25" s="46"/>
      <c r="Y25" s="46"/>
      <c r="Z25" s="46"/>
      <c r="AA25" s="46"/>
      <c r="AB25" s="46"/>
      <c r="AC25" s="46"/>
      <c r="AD25" s="46"/>
      <c r="AE25" s="46"/>
      <c r="AF25" s="46"/>
      <c r="AG25" s="46"/>
      <c r="AH25" s="46"/>
      <c r="AI25" s="46"/>
      <c r="AJ25" s="46"/>
      <c r="AK25" s="46"/>
      <c r="AL25" s="46"/>
      <c r="AM25" s="46"/>
      <c r="AN25" s="46"/>
      <c r="AO25" s="46"/>
      <c r="AP25" s="46"/>
      <c r="AQ25" s="46"/>
      <c r="AR25" s="46"/>
      <c r="AS25" s="46"/>
      <c r="AT25" s="46"/>
      <c r="AU25" s="46"/>
      <c r="AV25" s="46"/>
      <c r="AW25" s="46"/>
      <c r="AX25" s="46"/>
      <c r="AY25" s="46"/>
      <c r="AZ25" s="46"/>
      <c r="BA25" s="47">
        <f t="shared" si="5"/>
        <v>132038.55</v>
      </c>
      <c r="BB25" s="48">
        <f t="shared" si="6"/>
        <v>132038.55</v>
      </c>
      <c r="BC25" s="37" t="str">
        <f t="shared" si="7"/>
        <v>INR  One Lakh Thirty Two Thousand  &amp;Thirty Eight  and Paise Fifty Five Only</v>
      </c>
      <c r="IA25" s="38">
        <v>10</v>
      </c>
      <c r="IB25" s="77" t="s">
        <v>262</v>
      </c>
      <c r="IC25" s="38" t="s">
        <v>57</v>
      </c>
      <c r="ID25" s="38">
        <v>501</v>
      </c>
      <c r="IE25" s="39" t="s">
        <v>67</v>
      </c>
      <c r="IF25" s="39" t="s">
        <v>44</v>
      </c>
      <c r="IG25" s="39" t="s">
        <v>45</v>
      </c>
      <c r="IH25" s="39">
        <v>213</v>
      </c>
      <c r="II25" s="39" t="s">
        <v>39</v>
      </c>
    </row>
    <row r="26" spans="1:243" s="38" customFormat="1" ht="33" customHeight="1">
      <c r="A26" s="22">
        <v>11</v>
      </c>
      <c r="B26" s="79" t="s">
        <v>135</v>
      </c>
      <c r="C26" s="24" t="s">
        <v>58</v>
      </c>
      <c r="D26" s="78">
        <v>501</v>
      </c>
      <c r="E26" s="80" t="s">
        <v>67</v>
      </c>
      <c r="F26" s="78">
        <v>303.9</v>
      </c>
      <c r="G26" s="41"/>
      <c r="H26" s="41"/>
      <c r="I26" s="40" t="s">
        <v>40</v>
      </c>
      <c r="J26" s="43">
        <f t="shared" si="4"/>
        <v>1</v>
      </c>
      <c r="K26" s="44" t="s">
        <v>41</v>
      </c>
      <c r="L26" s="44" t="s">
        <v>4</v>
      </c>
      <c r="M26" s="74"/>
      <c r="N26" s="41"/>
      <c r="O26" s="41"/>
      <c r="P26" s="45"/>
      <c r="Q26" s="41"/>
      <c r="R26" s="41"/>
      <c r="S26" s="45"/>
      <c r="T26" s="46"/>
      <c r="U26" s="46"/>
      <c r="V26" s="46"/>
      <c r="W26" s="46"/>
      <c r="X26" s="46"/>
      <c r="Y26" s="46"/>
      <c r="Z26" s="46"/>
      <c r="AA26" s="46"/>
      <c r="AB26" s="46"/>
      <c r="AC26" s="46"/>
      <c r="AD26" s="46"/>
      <c r="AE26" s="46"/>
      <c r="AF26" s="46"/>
      <c r="AG26" s="46"/>
      <c r="AH26" s="46"/>
      <c r="AI26" s="46"/>
      <c r="AJ26" s="46"/>
      <c r="AK26" s="46"/>
      <c r="AL26" s="46"/>
      <c r="AM26" s="46"/>
      <c r="AN26" s="46"/>
      <c r="AO26" s="46"/>
      <c r="AP26" s="46"/>
      <c r="AQ26" s="46"/>
      <c r="AR26" s="46"/>
      <c r="AS26" s="46"/>
      <c r="AT26" s="46"/>
      <c r="AU26" s="46"/>
      <c r="AV26" s="46"/>
      <c r="AW26" s="46"/>
      <c r="AX26" s="46"/>
      <c r="AY26" s="46"/>
      <c r="AZ26" s="46"/>
      <c r="BA26" s="47">
        <f t="shared" si="5"/>
        <v>152253.9</v>
      </c>
      <c r="BB26" s="48">
        <f t="shared" si="6"/>
        <v>152253.9</v>
      </c>
      <c r="BC26" s="37" t="str">
        <f t="shared" si="7"/>
        <v>INR  One Lakh Fifty Two Thousand Two Hundred &amp; Fifty Three  and Paise Ninety Only</v>
      </c>
      <c r="IA26" s="38">
        <v>11</v>
      </c>
      <c r="IB26" s="77" t="s">
        <v>263</v>
      </c>
      <c r="IC26" s="38" t="s">
        <v>58</v>
      </c>
      <c r="ID26" s="38">
        <v>501</v>
      </c>
      <c r="IE26" s="39" t="s">
        <v>67</v>
      </c>
      <c r="IF26" s="39" t="s">
        <v>35</v>
      </c>
      <c r="IG26" s="39" t="s">
        <v>47</v>
      </c>
      <c r="IH26" s="39">
        <v>10</v>
      </c>
      <c r="II26" s="39" t="s">
        <v>39</v>
      </c>
    </row>
    <row r="27" spans="1:243" s="38" customFormat="1" ht="75" customHeight="1">
      <c r="A27" s="22">
        <v>12</v>
      </c>
      <c r="B27" s="79" t="s">
        <v>136</v>
      </c>
      <c r="C27" s="24" t="s">
        <v>59</v>
      </c>
      <c r="D27" s="78">
        <v>4</v>
      </c>
      <c r="E27" s="80" t="s">
        <v>177</v>
      </c>
      <c r="F27" s="78">
        <v>8554.5</v>
      </c>
      <c r="G27" s="41"/>
      <c r="H27" s="50"/>
      <c r="I27" s="40" t="s">
        <v>40</v>
      </c>
      <c r="J27" s="43">
        <f t="shared" si="4"/>
        <v>1</v>
      </c>
      <c r="K27" s="44" t="s">
        <v>41</v>
      </c>
      <c r="L27" s="44" t="s">
        <v>4</v>
      </c>
      <c r="M27" s="74"/>
      <c r="N27" s="41"/>
      <c r="O27" s="41"/>
      <c r="P27" s="45"/>
      <c r="Q27" s="41"/>
      <c r="R27" s="41"/>
      <c r="S27" s="45"/>
      <c r="T27" s="46"/>
      <c r="U27" s="46"/>
      <c r="V27" s="46"/>
      <c r="W27" s="46"/>
      <c r="X27" s="46"/>
      <c r="Y27" s="46"/>
      <c r="Z27" s="46"/>
      <c r="AA27" s="46"/>
      <c r="AB27" s="46"/>
      <c r="AC27" s="46"/>
      <c r="AD27" s="46"/>
      <c r="AE27" s="46"/>
      <c r="AF27" s="46"/>
      <c r="AG27" s="46"/>
      <c r="AH27" s="46"/>
      <c r="AI27" s="46"/>
      <c r="AJ27" s="46"/>
      <c r="AK27" s="46"/>
      <c r="AL27" s="46"/>
      <c r="AM27" s="46"/>
      <c r="AN27" s="46"/>
      <c r="AO27" s="46"/>
      <c r="AP27" s="46"/>
      <c r="AQ27" s="46"/>
      <c r="AR27" s="46"/>
      <c r="AS27" s="46"/>
      <c r="AT27" s="46"/>
      <c r="AU27" s="46"/>
      <c r="AV27" s="46"/>
      <c r="AW27" s="46"/>
      <c r="AX27" s="46"/>
      <c r="AY27" s="46"/>
      <c r="AZ27" s="46"/>
      <c r="BA27" s="47">
        <f t="shared" si="5"/>
        <v>34218</v>
      </c>
      <c r="BB27" s="48">
        <f t="shared" si="6"/>
        <v>34218</v>
      </c>
      <c r="BC27" s="37" t="str">
        <f t="shared" si="7"/>
        <v>INR  Thirty Four Thousand Two Hundred &amp; Eighteen  Only</v>
      </c>
      <c r="IA27" s="38">
        <v>12</v>
      </c>
      <c r="IB27" s="77" t="s">
        <v>264</v>
      </c>
      <c r="IC27" s="38" t="s">
        <v>59</v>
      </c>
      <c r="ID27" s="38">
        <v>4</v>
      </c>
      <c r="IE27" s="39" t="s">
        <v>177</v>
      </c>
      <c r="IF27" s="39" t="s">
        <v>49</v>
      </c>
      <c r="IG27" s="39" t="s">
        <v>50</v>
      </c>
      <c r="IH27" s="39">
        <v>10</v>
      </c>
      <c r="II27" s="39" t="s">
        <v>39</v>
      </c>
    </row>
    <row r="28" spans="1:243" s="38" customFormat="1" ht="76.5" customHeight="1">
      <c r="A28" s="22">
        <v>13</v>
      </c>
      <c r="B28" s="79" t="s">
        <v>137</v>
      </c>
      <c r="C28" s="24" t="s">
        <v>60</v>
      </c>
      <c r="D28" s="78">
        <v>171</v>
      </c>
      <c r="E28" s="80" t="s">
        <v>67</v>
      </c>
      <c r="F28" s="78">
        <v>1500.55</v>
      </c>
      <c r="G28" s="51"/>
      <c r="H28" s="52"/>
      <c r="I28" s="40" t="s">
        <v>40</v>
      </c>
      <c r="J28" s="43">
        <f t="shared" si="4"/>
        <v>1</v>
      </c>
      <c r="K28" s="44" t="s">
        <v>41</v>
      </c>
      <c r="L28" s="44" t="s">
        <v>4</v>
      </c>
      <c r="M28" s="74"/>
      <c r="N28" s="41"/>
      <c r="O28" s="41"/>
      <c r="P28" s="46"/>
      <c r="Q28" s="41"/>
      <c r="R28" s="41"/>
      <c r="S28" s="46"/>
      <c r="T28" s="46"/>
      <c r="U28" s="46"/>
      <c r="V28" s="46"/>
      <c r="W28" s="46"/>
      <c r="X28" s="46"/>
      <c r="Y28" s="46"/>
      <c r="Z28" s="46"/>
      <c r="AA28" s="46"/>
      <c r="AB28" s="46"/>
      <c r="AC28" s="46"/>
      <c r="AD28" s="46"/>
      <c r="AE28" s="46"/>
      <c r="AF28" s="46"/>
      <c r="AG28" s="46"/>
      <c r="AH28" s="46"/>
      <c r="AI28" s="46"/>
      <c r="AJ28" s="46"/>
      <c r="AK28" s="46"/>
      <c r="AL28" s="46"/>
      <c r="AM28" s="46"/>
      <c r="AN28" s="46"/>
      <c r="AO28" s="46"/>
      <c r="AP28" s="46"/>
      <c r="AQ28" s="46"/>
      <c r="AR28" s="46"/>
      <c r="AS28" s="46"/>
      <c r="AT28" s="46"/>
      <c r="AU28" s="46"/>
      <c r="AV28" s="46"/>
      <c r="AW28" s="46"/>
      <c r="AX28" s="46"/>
      <c r="AY28" s="46"/>
      <c r="AZ28" s="46"/>
      <c r="BA28" s="47">
        <f t="shared" si="5"/>
        <v>256594.05</v>
      </c>
      <c r="BB28" s="48">
        <f t="shared" si="6"/>
        <v>256594.05</v>
      </c>
      <c r="BC28" s="37" t="str">
        <f t="shared" si="7"/>
        <v>INR  Two Lakh Fifty Six Thousand Five Hundred &amp; Ninety Four  and Paise Five Only</v>
      </c>
      <c r="IA28" s="38">
        <v>13</v>
      </c>
      <c r="IB28" s="77" t="s">
        <v>265</v>
      </c>
      <c r="IC28" s="38" t="s">
        <v>60</v>
      </c>
      <c r="ID28" s="38">
        <v>171</v>
      </c>
      <c r="IE28" s="39" t="s">
        <v>67</v>
      </c>
      <c r="IF28" s="39" t="s">
        <v>44</v>
      </c>
      <c r="IG28" s="39" t="s">
        <v>62</v>
      </c>
      <c r="IH28" s="39">
        <v>10</v>
      </c>
      <c r="II28" s="39" t="s">
        <v>39</v>
      </c>
    </row>
    <row r="29" spans="1:243" s="38" customFormat="1" ht="73.5" customHeight="1">
      <c r="A29" s="22">
        <v>14</v>
      </c>
      <c r="B29" s="79" t="s">
        <v>138</v>
      </c>
      <c r="C29" s="24" t="s">
        <v>61</v>
      </c>
      <c r="D29" s="78">
        <v>18</v>
      </c>
      <c r="E29" s="80" t="s">
        <v>67</v>
      </c>
      <c r="F29" s="78">
        <v>1545.85</v>
      </c>
      <c r="G29" s="51"/>
      <c r="H29" s="52"/>
      <c r="I29" s="40" t="s">
        <v>40</v>
      </c>
      <c r="J29" s="43">
        <f t="shared" si="4"/>
        <v>1</v>
      </c>
      <c r="K29" s="44" t="s">
        <v>41</v>
      </c>
      <c r="L29" s="44" t="s">
        <v>4</v>
      </c>
      <c r="M29" s="74"/>
      <c r="N29" s="41"/>
      <c r="O29" s="41"/>
      <c r="P29" s="46"/>
      <c r="Q29" s="41"/>
      <c r="R29" s="41"/>
      <c r="S29" s="46"/>
      <c r="T29" s="46"/>
      <c r="U29" s="46"/>
      <c r="V29" s="46"/>
      <c r="W29" s="46"/>
      <c r="X29" s="46"/>
      <c r="Y29" s="46"/>
      <c r="Z29" s="46"/>
      <c r="AA29" s="46"/>
      <c r="AB29" s="46"/>
      <c r="AC29" s="46"/>
      <c r="AD29" s="46"/>
      <c r="AE29" s="46"/>
      <c r="AF29" s="46"/>
      <c r="AG29" s="46"/>
      <c r="AH29" s="46"/>
      <c r="AI29" s="46"/>
      <c r="AJ29" s="46"/>
      <c r="AK29" s="46"/>
      <c r="AL29" s="46"/>
      <c r="AM29" s="46"/>
      <c r="AN29" s="46"/>
      <c r="AO29" s="46"/>
      <c r="AP29" s="46"/>
      <c r="AQ29" s="46"/>
      <c r="AR29" s="46"/>
      <c r="AS29" s="46"/>
      <c r="AT29" s="46"/>
      <c r="AU29" s="46"/>
      <c r="AV29" s="46"/>
      <c r="AW29" s="46"/>
      <c r="AX29" s="46"/>
      <c r="AY29" s="46"/>
      <c r="AZ29" s="46"/>
      <c r="BA29" s="47">
        <f t="shared" si="5"/>
        <v>27825.3</v>
      </c>
      <c r="BB29" s="48">
        <f t="shared" si="6"/>
        <v>27825.3</v>
      </c>
      <c r="BC29" s="37" t="str">
        <f t="shared" si="7"/>
        <v>INR  Twenty Seven Thousand Eight Hundred &amp; Twenty Five  and Paise Thirty Only</v>
      </c>
      <c r="IA29" s="38">
        <v>14</v>
      </c>
      <c r="IB29" s="77" t="s">
        <v>266</v>
      </c>
      <c r="IC29" s="38" t="s">
        <v>61</v>
      </c>
      <c r="ID29" s="38">
        <v>18</v>
      </c>
      <c r="IE29" s="39" t="s">
        <v>67</v>
      </c>
      <c r="IF29" s="39" t="s">
        <v>44</v>
      </c>
      <c r="IG29" s="39" t="s">
        <v>62</v>
      </c>
      <c r="IH29" s="39">
        <v>10</v>
      </c>
      <c r="II29" s="39" t="s">
        <v>39</v>
      </c>
    </row>
    <row r="30" spans="1:243" s="38" customFormat="1" ht="86.25" customHeight="1">
      <c r="A30" s="22">
        <v>15</v>
      </c>
      <c r="B30" s="79" t="s">
        <v>139</v>
      </c>
      <c r="C30" s="24" t="s">
        <v>68</v>
      </c>
      <c r="D30" s="78">
        <v>15</v>
      </c>
      <c r="E30" s="80" t="s">
        <v>67</v>
      </c>
      <c r="F30" s="78">
        <v>4007.65</v>
      </c>
      <c r="G30" s="51"/>
      <c r="H30" s="52"/>
      <c r="I30" s="40" t="s">
        <v>40</v>
      </c>
      <c r="J30" s="43">
        <f t="shared" si="4"/>
        <v>1</v>
      </c>
      <c r="K30" s="44" t="s">
        <v>41</v>
      </c>
      <c r="L30" s="44" t="s">
        <v>4</v>
      </c>
      <c r="M30" s="74"/>
      <c r="N30" s="41"/>
      <c r="O30" s="41"/>
      <c r="P30" s="46"/>
      <c r="Q30" s="41"/>
      <c r="R30" s="41"/>
      <c r="S30" s="46"/>
      <c r="T30" s="46"/>
      <c r="U30" s="46"/>
      <c r="V30" s="46"/>
      <c r="W30" s="46"/>
      <c r="X30" s="46"/>
      <c r="Y30" s="46"/>
      <c r="Z30" s="46"/>
      <c r="AA30" s="46"/>
      <c r="AB30" s="46"/>
      <c r="AC30" s="46"/>
      <c r="AD30" s="46"/>
      <c r="AE30" s="46"/>
      <c r="AF30" s="46"/>
      <c r="AG30" s="46"/>
      <c r="AH30" s="46"/>
      <c r="AI30" s="46"/>
      <c r="AJ30" s="46"/>
      <c r="AK30" s="46"/>
      <c r="AL30" s="46"/>
      <c r="AM30" s="46"/>
      <c r="AN30" s="46"/>
      <c r="AO30" s="46"/>
      <c r="AP30" s="46"/>
      <c r="AQ30" s="46"/>
      <c r="AR30" s="46"/>
      <c r="AS30" s="46"/>
      <c r="AT30" s="46"/>
      <c r="AU30" s="46"/>
      <c r="AV30" s="46"/>
      <c r="AW30" s="46"/>
      <c r="AX30" s="46"/>
      <c r="AY30" s="46"/>
      <c r="AZ30" s="46"/>
      <c r="BA30" s="47">
        <f t="shared" si="5"/>
        <v>60114.75</v>
      </c>
      <c r="BB30" s="48">
        <f t="shared" si="6"/>
        <v>60114.75</v>
      </c>
      <c r="BC30" s="37" t="str">
        <f t="shared" si="7"/>
        <v>INR  Sixty Thousand One Hundred &amp; Fourteen  and Paise Seventy Five Only</v>
      </c>
      <c r="IA30" s="38">
        <v>15</v>
      </c>
      <c r="IB30" s="77" t="s">
        <v>267</v>
      </c>
      <c r="IC30" s="38" t="s">
        <v>68</v>
      </c>
      <c r="ID30" s="38">
        <v>15</v>
      </c>
      <c r="IE30" s="39" t="s">
        <v>67</v>
      </c>
      <c r="IF30" s="39" t="s">
        <v>44</v>
      </c>
      <c r="IG30" s="39" t="s">
        <v>62</v>
      </c>
      <c r="IH30" s="39">
        <v>10</v>
      </c>
      <c r="II30" s="39" t="s">
        <v>39</v>
      </c>
    </row>
    <row r="31" spans="1:243" s="38" customFormat="1" ht="126" customHeight="1">
      <c r="A31" s="22">
        <v>16.1</v>
      </c>
      <c r="B31" s="79" t="s">
        <v>186</v>
      </c>
      <c r="C31" s="24" t="s">
        <v>69</v>
      </c>
      <c r="D31" s="78">
        <v>5</v>
      </c>
      <c r="E31" s="91" t="s">
        <v>179</v>
      </c>
      <c r="F31" s="78">
        <v>456.3</v>
      </c>
      <c r="G31" s="51"/>
      <c r="H31" s="52"/>
      <c r="I31" s="40" t="s">
        <v>40</v>
      </c>
      <c r="J31" s="43">
        <f t="shared" si="4"/>
        <v>1</v>
      </c>
      <c r="K31" s="44" t="s">
        <v>41</v>
      </c>
      <c r="L31" s="44" t="s">
        <v>4</v>
      </c>
      <c r="M31" s="74"/>
      <c r="N31" s="41"/>
      <c r="O31" s="41"/>
      <c r="P31" s="46"/>
      <c r="Q31" s="41"/>
      <c r="R31" s="41"/>
      <c r="S31" s="46"/>
      <c r="T31" s="46"/>
      <c r="U31" s="46"/>
      <c r="V31" s="46"/>
      <c r="W31" s="46"/>
      <c r="X31" s="46"/>
      <c r="Y31" s="46"/>
      <c r="Z31" s="46"/>
      <c r="AA31" s="46"/>
      <c r="AB31" s="46"/>
      <c r="AC31" s="46"/>
      <c r="AD31" s="46"/>
      <c r="AE31" s="46"/>
      <c r="AF31" s="46"/>
      <c r="AG31" s="46"/>
      <c r="AH31" s="46"/>
      <c r="AI31" s="46"/>
      <c r="AJ31" s="46"/>
      <c r="AK31" s="46"/>
      <c r="AL31" s="46"/>
      <c r="AM31" s="46"/>
      <c r="AN31" s="46"/>
      <c r="AO31" s="46"/>
      <c r="AP31" s="46"/>
      <c r="AQ31" s="46"/>
      <c r="AR31" s="46"/>
      <c r="AS31" s="46"/>
      <c r="AT31" s="46"/>
      <c r="AU31" s="46"/>
      <c r="AV31" s="46"/>
      <c r="AW31" s="46"/>
      <c r="AX31" s="46"/>
      <c r="AY31" s="46"/>
      <c r="AZ31" s="46"/>
      <c r="BA31" s="47">
        <f t="shared" si="5"/>
        <v>2281.5</v>
      </c>
      <c r="BB31" s="48">
        <f t="shared" si="6"/>
        <v>2281.5</v>
      </c>
      <c r="BC31" s="37" t="str">
        <f t="shared" si="7"/>
        <v>INR  Two Thousand Two Hundred &amp; Eighty One  and Paise Fifty Only</v>
      </c>
      <c r="IA31" s="38">
        <v>16.1</v>
      </c>
      <c r="IB31" s="77" t="s">
        <v>268</v>
      </c>
      <c r="IC31" s="38" t="s">
        <v>69</v>
      </c>
      <c r="ID31" s="38">
        <v>5</v>
      </c>
      <c r="IE31" s="39" t="s">
        <v>179</v>
      </c>
      <c r="IF31" s="39" t="s">
        <v>44</v>
      </c>
      <c r="IG31" s="39" t="s">
        <v>62</v>
      </c>
      <c r="IH31" s="39">
        <v>10</v>
      </c>
      <c r="II31" s="39" t="s">
        <v>39</v>
      </c>
    </row>
    <row r="32" spans="1:243" s="38" customFormat="1" ht="70.5" customHeight="1">
      <c r="A32" s="22">
        <v>16.2</v>
      </c>
      <c r="B32" s="79" t="s">
        <v>140</v>
      </c>
      <c r="C32" s="24" t="s">
        <v>70</v>
      </c>
      <c r="D32" s="78">
        <v>3</v>
      </c>
      <c r="E32" s="91" t="s">
        <v>179</v>
      </c>
      <c r="F32" s="78">
        <v>546.35</v>
      </c>
      <c r="G32" s="51"/>
      <c r="H32" s="52"/>
      <c r="I32" s="40" t="s">
        <v>40</v>
      </c>
      <c r="J32" s="43">
        <f t="shared" si="4"/>
        <v>1</v>
      </c>
      <c r="K32" s="44" t="s">
        <v>41</v>
      </c>
      <c r="L32" s="44" t="s">
        <v>4</v>
      </c>
      <c r="M32" s="74"/>
      <c r="N32" s="41"/>
      <c r="O32" s="41"/>
      <c r="P32" s="46"/>
      <c r="Q32" s="41"/>
      <c r="R32" s="41"/>
      <c r="S32" s="46"/>
      <c r="T32" s="46"/>
      <c r="U32" s="46"/>
      <c r="V32" s="46"/>
      <c r="W32" s="46"/>
      <c r="X32" s="46"/>
      <c r="Y32" s="46"/>
      <c r="Z32" s="46"/>
      <c r="AA32" s="46"/>
      <c r="AB32" s="46"/>
      <c r="AC32" s="46"/>
      <c r="AD32" s="46"/>
      <c r="AE32" s="46"/>
      <c r="AF32" s="46"/>
      <c r="AG32" s="46"/>
      <c r="AH32" s="46"/>
      <c r="AI32" s="46"/>
      <c r="AJ32" s="46"/>
      <c r="AK32" s="46"/>
      <c r="AL32" s="46"/>
      <c r="AM32" s="46"/>
      <c r="AN32" s="46"/>
      <c r="AO32" s="46"/>
      <c r="AP32" s="46"/>
      <c r="AQ32" s="46"/>
      <c r="AR32" s="46"/>
      <c r="AS32" s="46"/>
      <c r="AT32" s="46"/>
      <c r="AU32" s="46"/>
      <c r="AV32" s="46"/>
      <c r="AW32" s="46"/>
      <c r="AX32" s="46"/>
      <c r="AY32" s="46"/>
      <c r="AZ32" s="46"/>
      <c r="BA32" s="47">
        <f t="shared" si="5"/>
        <v>1639.05</v>
      </c>
      <c r="BB32" s="48">
        <f t="shared" si="6"/>
        <v>1639.05</v>
      </c>
      <c r="BC32" s="37" t="str">
        <f t="shared" si="7"/>
        <v>INR  One Thousand Six Hundred &amp; Thirty Nine  and Paise Five Only</v>
      </c>
      <c r="IA32" s="38">
        <v>16.2</v>
      </c>
      <c r="IB32" s="77" t="s">
        <v>269</v>
      </c>
      <c r="IC32" s="38" t="s">
        <v>70</v>
      </c>
      <c r="ID32" s="38">
        <v>3</v>
      </c>
      <c r="IE32" s="39" t="s">
        <v>179</v>
      </c>
      <c r="IF32" s="39" t="s">
        <v>44</v>
      </c>
      <c r="IG32" s="39" t="s">
        <v>62</v>
      </c>
      <c r="IH32" s="39">
        <v>10</v>
      </c>
      <c r="II32" s="39" t="s">
        <v>39</v>
      </c>
    </row>
    <row r="33" spans="1:243" s="38" customFormat="1" ht="84.75" customHeight="1">
      <c r="A33" s="22">
        <v>17</v>
      </c>
      <c r="B33" s="92" t="s">
        <v>141</v>
      </c>
      <c r="C33" s="24" t="s">
        <v>71</v>
      </c>
      <c r="D33" s="78">
        <v>2</v>
      </c>
      <c r="E33" s="91" t="s">
        <v>67</v>
      </c>
      <c r="F33" s="78">
        <v>997.7</v>
      </c>
      <c r="G33" s="51"/>
      <c r="H33" s="52"/>
      <c r="I33" s="40" t="s">
        <v>40</v>
      </c>
      <c r="J33" s="43">
        <f t="shared" si="4"/>
        <v>1</v>
      </c>
      <c r="K33" s="44" t="s">
        <v>41</v>
      </c>
      <c r="L33" s="44" t="s">
        <v>4</v>
      </c>
      <c r="M33" s="74"/>
      <c r="N33" s="41"/>
      <c r="O33" s="41"/>
      <c r="P33" s="46"/>
      <c r="Q33" s="41"/>
      <c r="R33" s="41"/>
      <c r="S33" s="46"/>
      <c r="T33" s="46"/>
      <c r="U33" s="46"/>
      <c r="V33" s="46"/>
      <c r="W33" s="46"/>
      <c r="X33" s="46"/>
      <c r="Y33" s="46"/>
      <c r="Z33" s="46"/>
      <c r="AA33" s="46"/>
      <c r="AB33" s="46"/>
      <c r="AC33" s="46"/>
      <c r="AD33" s="46"/>
      <c r="AE33" s="46"/>
      <c r="AF33" s="46"/>
      <c r="AG33" s="46"/>
      <c r="AH33" s="46"/>
      <c r="AI33" s="46"/>
      <c r="AJ33" s="46"/>
      <c r="AK33" s="46"/>
      <c r="AL33" s="46"/>
      <c r="AM33" s="46"/>
      <c r="AN33" s="46"/>
      <c r="AO33" s="46"/>
      <c r="AP33" s="46"/>
      <c r="AQ33" s="46"/>
      <c r="AR33" s="46"/>
      <c r="AS33" s="46"/>
      <c r="AT33" s="46"/>
      <c r="AU33" s="46"/>
      <c r="AV33" s="46"/>
      <c r="AW33" s="46"/>
      <c r="AX33" s="46"/>
      <c r="AY33" s="46"/>
      <c r="AZ33" s="46"/>
      <c r="BA33" s="47">
        <f t="shared" si="5"/>
        <v>1995.4</v>
      </c>
      <c r="BB33" s="48">
        <f t="shared" si="6"/>
        <v>1995.4</v>
      </c>
      <c r="BC33" s="37" t="str">
        <f t="shared" si="7"/>
        <v>INR  One Thousand Nine Hundred &amp; Ninety Five  and Paise Forty Only</v>
      </c>
      <c r="IA33" s="38">
        <v>17</v>
      </c>
      <c r="IB33" s="77" t="s">
        <v>270</v>
      </c>
      <c r="IC33" s="38" t="s">
        <v>71</v>
      </c>
      <c r="ID33" s="38">
        <v>2</v>
      </c>
      <c r="IE33" s="39" t="s">
        <v>67</v>
      </c>
      <c r="IF33" s="39" t="s">
        <v>44</v>
      </c>
      <c r="IG33" s="39" t="s">
        <v>62</v>
      </c>
      <c r="IH33" s="39">
        <v>10</v>
      </c>
      <c r="II33" s="39" t="s">
        <v>39</v>
      </c>
    </row>
    <row r="34" spans="1:243" s="38" customFormat="1" ht="57.75" customHeight="1">
      <c r="A34" s="22">
        <v>18</v>
      </c>
      <c r="B34" s="92" t="s">
        <v>142</v>
      </c>
      <c r="C34" s="24" t="s">
        <v>72</v>
      </c>
      <c r="D34" s="78">
        <v>10</v>
      </c>
      <c r="E34" s="80" t="s">
        <v>67</v>
      </c>
      <c r="F34" s="78">
        <v>1296.4</v>
      </c>
      <c r="G34" s="51"/>
      <c r="H34" s="52"/>
      <c r="I34" s="40" t="s">
        <v>40</v>
      </c>
      <c r="J34" s="43">
        <f t="shared" si="4"/>
        <v>1</v>
      </c>
      <c r="K34" s="44" t="s">
        <v>41</v>
      </c>
      <c r="L34" s="44" t="s">
        <v>4</v>
      </c>
      <c r="M34" s="74"/>
      <c r="N34" s="41"/>
      <c r="O34" s="41"/>
      <c r="P34" s="46"/>
      <c r="Q34" s="41"/>
      <c r="R34" s="41"/>
      <c r="S34" s="46"/>
      <c r="T34" s="46"/>
      <c r="U34" s="46"/>
      <c r="V34" s="46"/>
      <c r="W34" s="46"/>
      <c r="X34" s="46"/>
      <c r="Y34" s="46"/>
      <c r="Z34" s="46"/>
      <c r="AA34" s="46"/>
      <c r="AB34" s="46"/>
      <c r="AC34" s="46"/>
      <c r="AD34" s="46"/>
      <c r="AE34" s="46"/>
      <c r="AF34" s="46"/>
      <c r="AG34" s="46"/>
      <c r="AH34" s="46"/>
      <c r="AI34" s="46"/>
      <c r="AJ34" s="46"/>
      <c r="AK34" s="46"/>
      <c r="AL34" s="46"/>
      <c r="AM34" s="46"/>
      <c r="AN34" s="46"/>
      <c r="AO34" s="46"/>
      <c r="AP34" s="46"/>
      <c r="AQ34" s="46"/>
      <c r="AR34" s="46"/>
      <c r="AS34" s="46"/>
      <c r="AT34" s="46"/>
      <c r="AU34" s="46"/>
      <c r="AV34" s="46"/>
      <c r="AW34" s="46"/>
      <c r="AX34" s="46"/>
      <c r="AY34" s="46"/>
      <c r="AZ34" s="46"/>
      <c r="BA34" s="47">
        <f t="shared" si="5"/>
        <v>12964</v>
      </c>
      <c r="BB34" s="48">
        <f t="shared" si="6"/>
        <v>12964</v>
      </c>
      <c r="BC34" s="37" t="str">
        <f t="shared" si="7"/>
        <v>INR  Twelve Thousand Nine Hundred &amp; Sixty Four  Only</v>
      </c>
      <c r="IA34" s="38">
        <v>18</v>
      </c>
      <c r="IB34" s="77" t="s">
        <v>271</v>
      </c>
      <c r="IC34" s="38" t="s">
        <v>72</v>
      </c>
      <c r="ID34" s="38">
        <v>10</v>
      </c>
      <c r="IE34" s="39" t="s">
        <v>67</v>
      </c>
      <c r="IF34" s="39" t="s">
        <v>44</v>
      </c>
      <c r="IG34" s="39" t="s">
        <v>62</v>
      </c>
      <c r="IH34" s="39">
        <v>10</v>
      </c>
      <c r="II34" s="39" t="s">
        <v>39</v>
      </c>
    </row>
    <row r="35" spans="1:243" s="38" customFormat="1" ht="49.5" customHeight="1">
      <c r="A35" s="22">
        <v>19</v>
      </c>
      <c r="B35" s="79" t="s">
        <v>143</v>
      </c>
      <c r="C35" s="24" t="s">
        <v>73</v>
      </c>
      <c r="D35" s="78">
        <v>12</v>
      </c>
      <c r="E35" s="80" t="s">
        <v>180</v>
      </c>
      <c r="F35" s="78">
        <v>59.65</v>
      </c>
      <c r="G35" s="51"/>
      <c r="H35" s="52"/>
      <c r="I35" s="40" t="s">
        <v>40</v>
      </c>
      <c r="J35" s="43">
        <f t="shared" si="4"/>
        <v>1</v>
      </c>
      <c r="K35" s="44" t="s">
        <v>41</v>
      </c>
      <c r="L35" s="44" t="s">
        <v>4</v>
      </c>
      <c r="M35" s="74"/>
      <c r="N35" s="41"/>
      <c r="O35" s="41"/>
      <c r="P35" s="46"/>
      <c r="Q35" s="41"/>
      <c r="R35" s="41"/>
      <c r="S35" s="46"/>
      <c r="T35" s="46"/>
      <c r="U35" s="46"/>
      <c r="V35" s="46"/>
      <c r="W35" s="46"/>
      <c r="X35" s="46"/>
      <c r="Y35" s="46"/>
      <c r="Z35" s="46"/>
      <c r="AA35" s="46"/>
      <c r="AB35" s="46"/>
      <c r="AC35" s="46"/>
      <c r="AD35" s="46"/>
      <c r="AE35" s="46"/>
      <c r="AF35" s="46"/>
      <c r="AG35" s="46"/>
      <c r="AH35" s="46"/>
      <c r="AI35" s="46"/>
      <c r="AJ35" s="46"/>
      <c r="AK35" s="46"/>
      <c r="AL35" s="46"/>
      <c r="AM35" s="46"/>
      <c r="AN35" s="46"/>
      <c r="AO35" s="46"/>
      <c r="AP35" s="46"/>
      <c r="AQ35" s="46"/>
      <c r="AR35" s="46"/>
      <c r="AS35" s="46"/>
      <c r="AT35" s="46"/>
      <c r="AU35" s="46"/>
      <c r="AV35" s="46"/>
      <c r="AW35" s="46"/>
      <c r="AX35" s="46"/>
      <c r="AY35" s="46"/>
      <c r="AZ35" s="46"/>
      <c r="BA35" s="47">
        <f t="shared" si="5"/>
        <v>715.8</v>
      </c>
      <c r="BB35" s="48">
        <f t="shared" si="6"/>
        <v>715.8</v>
      </c>
      <c r="BC35" s="37" t="str">
        <f t="shared" si="7"/>
        <v>INR  Seven Hundred &amp; Fifteen  and Paise Eighty Only</v>
      </c>
      <c r="IA35" s="38">
        <v>19</v>
      </c>
      <c r="IB35" s="77" t="s">
        <v>272</v>
      </c>
      <c r="IC35" s="38" t="s">
        <v>73</v>
      </c>
      <c r="ID35" s="38">
        <v>12</v>
      </c>
      <c r="IE35" s="39" t="s">
        <v>180</v>
      </c>
      <c r="IF35" s="39" t="s">
        <v>44</v>
      </c>
      <c r="IG35" s="39" t="s">
        <v>62</v>
      </c>
      <c r="IH35" s="39">
        <v>10</v>
      </c>
      <c r="II35" s="39" t="s">
        <v>39</v>
      </c>
    </row>
    <row r="36" spans="1:243" s="38" customFormat="1" ht="35.25" customHeight="1">
      <c r="A36" s="22">
        <v>20</v>
      </c>
      <c r="B36" s="92" t="s">
        <v>144</v>
      </c>
      <c r="C36" s="24" t="s">
        <v>74</v>
      </c>
      <c r="D36" s="78">
        <v>6</v>
      </c>
      <c r="E36" s="80" t="s">
        <v>39</v>
      </c>
      <c r="F36" s="78">
        <v>458.55</v>
      </c>
      <c r="G36" s="51"/>
      <c r="H36" s="52"/>
      <c r="I36" s="40" t="s">
        <v>40</v>
      </c>
      <c r="J36" s="43">
        <f t="shared" si="4"/>
        <v>1</v>
      </c>
      <c r="K36" s="44" t="s">
        <v>41</v>
      </c>
      <c r="L36" s="44" t="s">
        <v>4</v>
      </c>
      <c r="M36" s="74"/>
      <c r="N36" s="41"/>
      <c r="O36" s="41"/>
      <c r="P36" s="46"/>
      <c r="Q36" s="41"/>
      <c r="R36" s="41"/>
      <c r="S36" s="46"/>
      <c r="T36" s="46"/>
      <c r="U36" s="46"/>
      <c r="V36" s="46"/>
      <c r="W36" s="46"/>
      <c r="X36" s="46"/>
      <c r="Y36" s="46"/>
      <c r="Z36" s="46"/>
      <c r="AA36" s="46"/>
      <c r="AB36" s="46"/>
      <c r="AC36" s="46"/>
      <c r="AD36" s="46"/>
      <c r="AE36" s="46"/>
      <c r="AF36" s="46"/>
      <c r="AG36" s="46"/>
      <c r="AH36" s="46"/>
      <c r="AI36" s="46"/>
      <c r="AJ36" s="46"/>
      <c r="AK36" s="46"/>
      <c r="AL36" s="46"/>
      <c r="AM36" s="46"/>
      <c r="AN36" s="46"/>
      <c r="AO36" s="46"/>
      <c r="AP36" s="46"/>
      <c r="AQ36" s="46"/>
      <c r="AR36" s="46"/>
      <c r="AS36" s="46"/>
      <c r="AT36" s="46"/>
      <c r="AU36" s="46"/>
      <c r="AV36" s="46"/>
      <c r="AW36" s="46"/>
      <c r="AX36" s="46"/>
      <c r="AY36" s="46"/>
      <c r="AZ36" s="46"/>
      <c r="BA36" s="47">
        <f t="shared" si="5"/>
        <v>2751.3</v>
      </c>
      <c r="BB36" s="48">
        <f t="shared" si="6"/>
        <v>2751.3</v>
      </c>
      <c r="BC36" s="37" t="str">
        <f t="shared" si="7"/>
        <v>INR  Two Thousand Seven Hundred &amp; Fifty One  and Paise Thirty Only</v>
      </c>
      <c r="IA36" s="38">
        <v>20</v>
      </c>
      <c r="IB36" s="77" t="s">
        <v>273</v>
      </c>
      <c r="IC36" s="38" t="s">
        <v>74</v>
      </c>
      <c r="ID36" s="38">
        <v>6</v>
      </c>
      <c r="IE36" s="39" t="s">
        <v>39</v>
      </c>
      <c r="IF36" s="39" t="s">
        <v>44</v>
      </c>
      <c r="IG36" s="39" t="s">
        <v>62</v>
      </c>
      <c r="IH36" s="39">
        <v>10</v>
      </c>
      <c r="II36" s="39" t="s">
        <v>39</v>
      </c>
    </row>
    <row r="37" spans="1:243" s="38" customFormat="1" ht="57" customHeight="1">
      <c r="A37" s="22">
        <v>21</v>
      </c>
      <c r="B37" s="79" t="s">
        <v>145</v>
      </c>
      <c r="C37" s="24" t="s">
        <v>75</v>
      </c>
      <c r="D37" s="78">
        <v>6</v>
      </c>
      <c r="E37" s="80" t="s">
        <v>39</v>
      </c>
      <c r="F37" s="78">
        <v>851.6</v>
      </c>
      <c r="G37" s="51"/>
      <c r="H37" s="52"/>
      <c r="I37" s="40" t="s">
        <v>40</v>
      </c>
      <c r="J37" s="43">
        <f t="shared" si="4"/>
        <v>1</v>
      </c>
      <c r="K37" s="44" t="s">
        <v>41</v>
      </c>
      <c r="L37" s="44" t="s">
        <v>4</v>
      </c>
      <c r="M37" s="74"/>
      <c r="N37" s="41"/>
      <c r="O37" s="41"/>
      <c r="P37" s="46"/>
      <c r="Q37" s="41"/>
      <c r="R37" s="41"/>
      <c r="S37" s="46"/>
      <c r="T37" s="46"/>
      <c r="U37" s="46"/>
      <c r="V37" s="46"/>
      <c r="W37" s="46"/>
      <c r="X37" s="46"/>
      <c r="Y37" s="46"/>
      <c r="Z37" s="46"/>
      <c r="AA37" s="46"/>
      <c r="AB37" s="46"/>
      <c r="AC37" s="46"/>
      <c r="AD37" s="46"/>
      <c r="AE37" s="46"/>
      <c r="AF37" s="46"/>
      <c r="AG37" s="46"/>
      <c r="AH37" s="46"/>
      <c r="AI37" s="46"/>
      <c r="AJ37" s="46"/>
      <c r="AK37" s="46"/>
      <c r="AL37" s="46"/>
      <c r="AM37" s="46"/>
      <c r="AN37" s="46"/>
      <c r="AO37" s="46"/>
      <c r="AP37" s="46"/>
      <c r="AQ37" s="46"/>
      <c r="AR37" s="46"/>
      <c r="AS37" s="46"/>
      <c r="AT37" s="46"/>
      <c r="AU37" s="46"/>
      <c r="AV37" s="46"/>
      <c r="AW37" s="46"/>
      <c r="AX37" s="46"/>
      <c r="AY37" s="46"/>
      <c r="AZ37" s="46"/>
      <c r="BA37" s="47">
        <f t="shared" si="5"/>
        <v>5109.6</v>
      </c>
      <c r="BB37" s="48">
        <f t="shared" si="6"/>
        <v>5109.6</v>
      </c>
      <c r="BC37" s="37" t="str">
        <f t="shared" si="7"/>
        <v>INR  Five Thousand One Hundred &amp; Nine  and Paise Sixty Only</v>
      </c>
      <c r="IA37" s="38">
        <v>21</v>
      </c>
      <c r="IB37" s="77" t="s">
        <v>274</v>
      </c>
      <c r="IC37" s="38" t="s">
        <v>75</v>
      </c>
      <c r="ID37" s="38">
        <v>6</v>
      </c>
      <c r="IE37" s="39" t="s">
        <v>39</v>
      </c>
      <c r="IF37" s="39" t="s">
        <v>44</v>
      </c>
      <c r="IG37" s="39" t="s">
        <v>62</v>
      </c>
      <c r="IH37" s="39">
        <v>10</v>
      </c>
      <c r="II37" s="39" t="s">
        <v>39</v>
      </c>
    </row>
    <row r="38" spans="1:243" s="38" customFormat="1" ht="53.25" customHeight="1">
      <c r="A38" s="22">
        <v>22</v>
      </c>
      <c r="B38" s="79" t="s">
        <v>146</v>
      </c>
      <c r="C38" s="24" t="s">
        <v>82</v>
      </c>
      <c r="D38" s="78">
        <v>6</v>
      </c>
      <c r="E38" s="80" t="s">
        <v>180</v>
      </c>
      <c r="F38" s="78">
        <v>62.05</v>
      </c>
      <c r="G38" s="51"/>
      <c r="H38" s="52"/>
      <c r="I38" s="40" t="s">
        <v>40</v>
      </c>
      <c r="J38" s="43">
        <f aca="true" t="shared" si="8" ref="J38:J102">IF(I38="Less(-)",-1,1)</f>
        <v>1</v>
      </c>
      <c r="K38" s="44" t="s">
        <v>41</v>
      </c>
      <c r="L38" s="44" t="s">
        <v>4</v>
      </c>
      <c r="M38" s="74"/>
      <c r="N38" s="41"/>
      <c r="O38" s="41"/>
      <c r="P38" s="46"/>
      <c r="Q38" s="41"/>
      <c r="R38" s="41"/>
      <c r="S38" s="46"/>
      <c r="T38" s="46"/>
      <c r="U38" s="46"/>
      <c r="V38" s="46"/>
      <c r="W38" s="46"/>
      <c r="X38" s="46"/>
      <c r="Y38" s="46"/>
      <c r="Z38" s="46"/>
      <c r="AA38" s="46"/>
      <c r="AB38" s="46"/>
      <c r="AC38" s="46"/>
      <c r="AD38" s="46"/>
      <c r="AE38" s="46"/>
      <c r="AF38" s="46"/>
      <c r="AG38" s="46"/>
      <c r="AH38" s="46"/>
      <c r="AI38" s="46"/>
      <c r="AJ38" s="46"/>
      <c r="AK38" s="46"/>
      <c r="AL38" s="46"/>
      <c r="AM38" s="46"/>
      <c r="AN38" s="46"/>
      <c r="AO38" s="46"/>
      <c r="AP38" s="46"/>
      <c r="AQ38" s="46"/>
      <c r="AR38" s="46"/>
      <c r="AS38" s="46"/>
      <c r="AT38" s="46"/>
      <c r="AU38" s="46"/>
      <c r="AV38" s="46"/>
      <c r="AW38" s="46"/>
      <c r="AX38" s="46"/>
      <c r="AY38" s="46"/>
      <c r="AZ38" s="46"/>
      <c r="BA38" s="47">
        <f aca="true" t="shared" si="9" ref="BA38:BA68">total_amount_ba($B$2,$D$2,D38,F38,J38,K38,M38)</f>
        <v>372.3</v>
      </c>
      <c r="BB38" s="48">
        <f aca="true" t="shared" si="10" ref="BB38:BB68">BA38+SUM(N38:AZ38)</f>
        <v>372.3</v>
      </c>
      <c r="BC38" s="37" t="str">
        <f aca="true" t="shared" si="11" ref="BC38:BC68">SpellNumber(L38,BB38)</f>
        <v>INR  Three Hundred &amp; Seventy Two  and Paise Thirty Only</v>
      </c>
      <c r="IA38" s="38">
        <v>22</v>
      </c>
      <c r="IB38" s="77" t="s">
        <v>275</v>
      </c>
      <c r="IC38" s="38" t="s">
        <v>82</v>
      </c>
      <c r="ID38" s="38">
        <v>6</v>
      </c>
      <c r="IE38" s="39" t="s">
        <v>180</v>
      </c>
      <c r="IF38" s="39" t="s">
        <v>44</v>
      </c>
      <c r="IG38" s="39" t="s">
        <v>62</v>
      </c>
      <c r="IH38" s="39">
        <v>10</v>
      </c>
      <c r="II38" s="39" t="s">
        <v>39</v>
      </c>
    </row>
    <row r="39" spans="1:243" s="38" customFormat="1" ht="57" customHeight="1">
      <c r="A39" s="22">
        <v>23.1</v>
      </c>
      <c r="B39" s="79" t="s">
        <v>187</v>
      </c>
      <c r="C39" s="24" t="s">
        <v>83</v>
      </c>
      <c r="D39" s="78">
        <v>6</v>
      </c>
      <c r="E39" s="91" t="s">
        <v>39</v>
      </c>
      <c r="F39" s="78">
        <v>103.55</v>
      </c>
      <c r="G39" s="51"/>
      <c r="H39" s="52"/>
      <c r="I39" s="40" t="s">
        <v>40</v>
      </c>
      <c r="J39" s="43">
        <f t="shared" si="8"/>
        <v>1</v>
      </c>
      <c r="K39" s="44" t="s">
        <v>41</v>
      </c>
      <c r="L39" s="44" t="s">
        <v>4</v>
      </c>
      <c r="M39" s="74"/>
      <c r="N39" s="41"/>
      <c r="O39" s="41"/>
      <c r="P39" s="46"/>
      <c r="Q39" s="41"/>
      <c r="R39" s="41"/>
      <c r="S39" s="46"/>
      <c r="T39" s="46"/>
      <c r="U39" s="46"/>
      <c r="V39" s="46"/>
      <c r="W39" s="46"/>
      <c r="X39" s="46"/>
      <c r="Y39" s="46"/>
      <c r="Z39" s="46"/>
      <c r="AA39" s="46"/>
      <c r="AB39" s="46"/>
      <c r="AC39" s="46"/>
      <c r="AD39" s="46"/>
      <c r="AE39" s="46"/>
      <c r="AF39" s="46"/>
      <c r="AG39" s="46"/>
      <c r="AH39" s="46"/>
      <c r="AI39" s="46"/>
      <c r="AJ39" s="46"/>
      <c r="AK39" s="46"/>
      <c r="AL39" s="46"/>
      <c r="AM39" s="46"/>
      <c r="AN39" s="46"/>
      <c r="AO39" s="46"/>
      <c r="AP39" s="46"/>
      <c r="AQ39" s="46"/>
      <c r="AR39" s="46"/>
      <c r="AS39" s="46"/>
      <c r="AT39" s="46"/>
      <c r="AU39" s="46"/>
      <c r="AV39" s="46"/>
      <c r="AW39" s="46"/>
      <c r="AX39" s="46"/>
      <c r="AY39" s="46"/>
      <c r="AZ39" s="46"/>
      <c r="BA39" s="47">
        <f t="shared" si="9"/>
        <v>621.3</v>
      </c>
      <c r="BB39" s="48">
        <f t="shared" si="10"/>
        <v>621.3</v>
      </c>
      <c r="BC39" s="37" t="str">
        <f t="shared" si="11"/>
        <v>INR  Six Hundred &amp; Twenty One  and Paise Thirty Only</v>
      </c>
      <c r="IA39" s="38">
        <v>23.1</v>
      </c>
      <c r="IB39" s="77" t="s">
        <v>276</v>
      </c>
      <c r="IC39" s="38" t="s">
        <v>83</v>
      </c>
      <c r="ID39" s="38">
        <v>6</v>
      </c>
      <c r="IE39" s="39" t="s">
        <v>39</v>
      </c>
      <c r="IF39" s="39" t="s">
        <v>44</v>
      </c>
      <c r="IG39" s="39" t="s">
        <v>62</v>
      </c>
      <c r="IH39" s="39">
        <v>10</v>
      </c>
      <c r="II39" s="39" t="s">
        <v>39</v>
      </c>
    </row>
    <row r="40" spans="1:243" s="38" customFormat="1" ht="45" customHeight="1">
      <c r="A40" s="22">
        <v>23.2</v>
      </c>
      <c r="B40" s="79" t="s">
        <v>147</v>
      </c>
      <c r="C40" s="24" t="s">
        <v>84</v>
      </c>
      <c r="D40" s="78">
        <v>6</v>
      </c>
      <c r="E40" s="91" t="s">
        <v>39</v>
      </c>
      <c r="F40" s="78">
        <v>75</v>
      </c>
      <c r="G40" s="51"/>
      <c r="H40" s="52"/>
      <c r="I40" s="40" t="s">
        <v>40</v>
      </c>
      <c r="J40" s="43">
        <f t="shared" si="8"/>
        <v>1</v>
      </c>
      <c r="K40" s="44" t="s">
        <v>41</v>
      </c>
      <c r="L40" s="44" t="s">
        <v>4</v>
      </c>
      <c r="M40" s="74"/>
      <c r="N40" s="41"/>
      <c r="O40" s="41"/>
      <c r="P40" s="46"/>
      <c r="Q40" s="41"/>
      <c r="R40" s="41"/>
      <c r="S40" s="46"/>
      <c r="T40" s="46"/>
      <c r="U40" s="46"/>
      <c r="V40" s="46"/>
      <c r="W40" s="46"/>
      <c r="X40" s="46"/>
      <c r="Y40" s="46"/>
      <c r="Z40" s="46"/>
      <c r="AA40" s="46"/>
      <c r="AB40" s="46"/>
      <c r="AC40" s="46"/>
      <c r="AD40" s="46"/>
      <c r="AE40" s="46"/>
      <c r="AF40" s="46"/>
      <c r="AG40" s="46"/>
      <c r="AH40" s="46"/>
      <c r="AI40" s="46"/>
      <c r="AJ40" s="46"/>
      <c r="AK40" s="46"/>
      <c r="AL40" s="46"/>
      <c r="AM40" s="46"/>
      <c r="AN40" s="46"/>
      <c r="AO40" s="46"/>
      <c r="AP40" s="46"/>
      <c r="AQ40" s="46"/>
      <c r="AR40" s="46"/>
      <c r="AS40" s="46"/>
      <c r="AT40" s="46"/>
      <c r="AU40" s="46"/>
      <c r="AV40" s="46"/>
      <c r="AW40" s="46"/>
      <c r="AX40" s="46"/>
      <c r="AY40" s="46"/>
      <c r="AZ40" s="46"/>
      <c r="BA40" s="47">
        <f t="shared" si="9"/>
        <v>450</v>
      </c>
      <c r="BB40" s="48">
        <f t="shared" si="10"/>
        <v>450</v>
      </c>
      <c r="BC40" s="37" t="str">
        <f t="shared" si="11"/>
        <v>INR  Four Hundred &amp; Fifty  Only</v>
      </c>
      <c r="IA40" s="38">
        <v>23.2</v>
      </c>
      <c r="IB40" s="77" t="s">
        <v>277</v>
      </c>
      <c r="IC40" s="38" t="s">
        <v>84</v>
      </c>
      <c r="ID40" s="38">
        <v>6</v>
      </c>
      <c r="IE40" s="39" t="s">
        <v>39</v>
      </c>
      <c r="IF40" s="39" t="s">
        <v>44</v>
      </c>
      <c r="IG40" s="39" t="s">
        <v>62</v>
      </c>
      <c r="IH40" s="39">
        <v>10</v>
      </c>
      <c r="II40" s="39" t="s">
        <v>39</v>
      </c>
    </row>
    <row r="41" spans="1:243" s="38" customFormat="1" ht="243" customHeight="1">
      <c r="A41" s="22">
        <v>24</v>
      </c>
      <c r="B41" s="90" t="s">
        <v>148</v>
      </c>
      <c r="C41" s="24" t="s">
        <v>85</v>
      </c>
      <c r="D41" s="78">
        <v>169</v>
      </c>
      <c r="E41" s="80" t="s">
        <v>67</v>
      </c>
      <c r="F41" s="78">
        <v>1688.8</v>
      </c>
      <c r="G41" s="51"/>
      <c r="H41" s="52"/>
      <c r="I41" s="40" t="s">
        <v>40</v>
      </c>
      <c r="J41" s="43">
        <f t="shared" si="8"/>
        <v>1</v>
      </c>
      <c r="K41" s="44" t="s">
        <v>41</v>
      </c>
      <c r="L41" s="44" t="s">
        <v>4</v>
      </c>
      <c r="M41" s="74"/>
      <c r="N41" s="41"/>
      <c r="O41" s="41"/>
      <c r="P41" s="46"/>
      <c r="Q41" s="41"/>
      <c r="R41" s="41"/>
      <c r="S41" s="46"/>
      <c r="T41" s="46"/>
      <c r="U41" s="46"/>
      <c r="V41" s="46"/>
      <c r="W41" s="46"/>
      <c r="X41" s="46"/>
      <c r="Y41" s="46"/>
      <c r="Z41" s="46"/>
      <c r="AA41" s="46"/>
      <c r="AB41" s="46"/>
      <c r="AC41" s="46"/>
      <c r="AD41" s="46"/>
      <c r="AE41" s="46"/>
      <c r="AF41" s="46"/>
      <c r="AG41" s="46"/>
      <c r="AH41" s="46"/>
      <c r="AI41" s="46"/>
      <c r="AJ41" s="46"/>
      <c r="AK41" s="46"/>
      <c r="AL41" s="46"/>
      <c r="AM41" s="46"/>
      <c r="AN41" s="46"/>
      <c r="AO41" s="46"/>
      <c r="AP41" s="46"/>
      <c r="AQ41" s="46"/>
      <c r="AR41" s="46"/>
      <c r="AS41" s="46"/>
      <c r="AT41" s="46"/>
      <c r="AU41" s="46"/>
      <c r="AV41" s="46"/>
      <c r="AW41" s="46"/>
      <c r="AX41" s="46"/>
      <c r="AY41" s="46"/>
      <c r="AZ41" s="46"/>
      <c r="BA41" s="47">
        <f t="shared" si="9"/>
        <v>285407.2</v>
      </c>
      <c r="BB41" s="48">
        <f t="shared" si="10"/>
        <v>285407.2</v>
      </c>
      <c r="BC41" s="37" t="str">
        <f t="shared" si="11"/>
        <v>INR  Two Lakh Eighty Five Thousand Four Hundred &amp; Seven  and Paise Twenty Only</v>
      </c>
      <c r="IA41" s="38">
        <v>24</v>
      </c>
      <c r="IB41" s="77" t="s">
        <v>278</v>
      </c>
      <c r="IC41" s="38" t="s">
        <v>85</v>
      </c>
      <c r="ID41" s="38">
        <v>169</v>
      </c>
      <c r="IE41" s="39" t="s">
        <v>67</v>
      </c>
      <c r="IF41" s="39" t="s">
        <v>44</v>
      </c>
      <c r="IG41" s="39" t="s">
        <v>62</v>
      </c>
      <c r="IH41" s="39">
        <v>10</v>
      </c>
      <c r="II41" s="39" t="s">
        <v>39</v>
      </c>
    </row>
    <row r="42" spans="1:243" s="38" customFormat="1" ht="57" customHeight="1">
      <c r="A42" s="22">
        <v>25</v>
      </c>
      <c r="B42" s="79" t="s">
        <v>149</v>
      </c>
      <c r="C42" s="24" t="s">
        <v>86</v>
      </c>
      <c r="D42" s="78">
        <v>42</v>
      </c>
      <c r="E42" s="91" t="s">
        <v>181</v>
      </c>
      <c r="F42" s="78">
        <v>131</v>
      </c>
      <c r="G42" s="51"/>
      <c r="H42" s="52"/>
      <c r="I42" s="40" t="s">
        <v>40</v>
      </c>
      <c r="J42" s="43">
        <f t="shared" si="8"/>
        <v>1</v>
      </c>
      <c r="K42" s="44" t="s">
        <v>41</v>
      </c>
      <c r="L42" s="44" t="s">
        <v>4</v>
      </c>
      <c r="M42" s="74"/>
      <c r="N42" s="41"/>
      <c r="O42" s="41"/>
      <c r="P42" s="46"/>
      <c r="Q42" s="41"/>
      <c r="R42" s="41"/>
      <c r="S42" s="46"/>
      <c r="T42" s="46"/>
      <c r="U42" s="46"/>
      <c r="V42" s="46"/>
      <c r="W42" s="46"/>
      <c r="X42" s="46"/>
      <c r="Y42" s="46"/>
      <c r="Z42" s="46"/>
      <c r="AA42" s="46"/>
      <c r="AB42" s="46"/>
      <c r="AC42" s="46"/>
      <c r="AD42" s="46"/>
      <c r="AE42" s="46"/>
      <c r="AF42" s="46"/>
      <c r="AG42" s="46"/>
      <c r="AH42" s="46"/>
      <c r="AI42" s="46"/>
      <c r="AJ42" s="46"/>
      <c r="AK42" s="46"/>
      <c r="AL42" s="46"/>
      <c r="AM42" s="46"/>
      <c r="AN42" s="46"/>
      <c r="AO42" s="46"/>
      <c r="AP42" s="46"/>
      <c r="AQ42" s="46"/>
      <c r="AR42" s="46"/>
      <c r="AS42" s="46"/>
      <c r="AT42" s="46"/>
      <c r="AU42" s="46"/>
      <c r="AV42" s="46"/>
      <c r="AW42" s="46"/>
      <c r="AX42" s="46"/>
      <c r="AY42" s="46"/>
      <c r="AZ42" s="46"/>
      <c r="BA42" s="47">
        <f t="shared" si="9"/>
        <v>5502</v>
      </c>
      <c r="BB42" s="48">
        <f t="shared" si="10"/>
        <v>5502</v>
      </c>
      <c r="BC42" s="37" t="str">
        <f t="shared" si="11"/>
        <v>INR  Five Thousand Five Hundred &amp; Two  Only</v>
      </c>
      <c r="IA42" s="38">
        <v>25</v>
      </c>
      <c r="IB42" s="77" t="s">
        <v>279</v>
      </c>
      <c r="IC42" s="38" t="s">
        <v>86</v>
      </c>
      <c r="ID42" s="38">
        <v>42</v>
      </c>
      <c r="IE42" s="39" t="s">
        <v>181</v>
      </c>
      <c r="IF42" s="39" t="s">
        <v>44</v>
      </c>
      <c r="IG42" s="39" t="s">
        <v>62</v>
      </c>
      <c r="IH42" s="39">
        <v>10</v>
      </c>
      <c r="II42" s="39" t="s">
        <v>39</v>
      </c>
    </row>
    <row r="43" spans="1:243" s="38" customFormat="1" ht="57" customHeight="1">
      <c r="A43" s="22">
        <v>26</v>
      </c>
      <c r="B43" s="92" t="s">
        <v>150</v>
      </c>
      <c r="C43" s="24" t="s">
        <v>87</v>
      </c>
      <c r="D43" s="78">
        <v>533</v>
      </c>
      <c r="E43" s="80" t="s">
        <v>67</v>
      </c>
      <c r="F43" s="78">
        <v>164.7</v>
      </c>
      <c r="G43" s="51"/>
      <c r="H43" s="52"/>
      <c r="I43" s="40" t="s">
        <v>40</v>
      </c>
      <c r="J43" s="43">
        <f t="shared" si="8"/>
        <v>1</v>
      </c>
      <c r="K43" s="44" t="s">
        <v>41</v>
      </c>
      <c r="L43" s="44" t="s">
        <v>4</v>
      </c>
      <c r="M43" s="74"/>
      <c r="N43" s="41"/>
      <c r="O43" s="41"/>
      <c r="P43" s="46"/>
      <c r="Q43" s="41"/>
      <c r="R43" s="41"/>
      <c r="S43" s="46"/>
      <c r="T43" s="46"/>
      <c r="U43" s="46"/>
      <c r="V43" s="46"/>
      <c r="W43" s="46"/>
      <c r="X43" s="46"/>
      <c r="Y43" s="46"/>
      <c r="Z43" s="46"/>
      <c r="AA43" s="46"/>
      <c r="AB43" s="46"/>
      <c r="AC43" s="46"/>
      <c r="AD43" s="46"/>
      <c r="AE43" s="46"/>
      <c r="AF43" s="46"/>
      <c r="AG43" s="46"/>
      <c r="AH43" s="46"/>
      <c r="AI43" s="46"/>
      <c r="AJ43" s="46"/>
      <c r="AK43" s="46"/>
      <c r="AL43" s="46"/>
      <c r="AM43" s="46"/>
      <c r="AN43" s="46"/>
      <c r="AO43" s="46"/>
      <c r="AP43" s="46"/>
      <c r="AQ43" s="46"/>
      <c r="AR43" s="46"/>
      <c r="AS43" s="46"/>
      <c r="AT43" s="46"/>
      <c r="AU43" s="46"/>
      <c r="AV43" s="46"/>
      <c r="AW43" s="46"/>
      <c r="AX43" s="46"/>
      <c r="AY43" s="46"/>
      <c r="AZ43" s="46"/>
      <c r="BA43" s="47">
        <f t="shared" si="9"/>
        <v>87785.1</v>
      </c>
      <c r="BB43" s="48">
        <f t="shared" si="10"/>
        <v>87785.1</v>
      </c>
      <c r="BC43" s="37" t="str">
        <f t="shared" si="11"/>
        <v>INR  Eighty Seven Thousand Seven Hundred &amp; Eighty Five  and Paise Ten Only</v>
      </c>
      <c r="IA43" s="38">
        <v>26</v>
      </c>
      <c r="IB43" s="77" t="s">
        <v>280</v>
      </c>
      <c r="IC43" s="38" t="s">
        <v>87</v>
      </c>
      <c r="ID43" s="38">
        <v>533</v>
      </c>
      <c r="IE43" s="39" t="s">
        <v>67</v>
      </c>
      <c r="IF43" s="39" t="s">
        <v>44</v>
      </c>
      <c r="IG43" s="39" t="s">
        <v>62</v>
      </c>
      <c r="IH43" s="39">
        <v>10</v>
      </c>
      <c r="II43" s="39" t="s">
        <v>39</v>
      </c>
    </row>
    <row r="44" spans="1:243" s="38" customFormat="1" ht="47.25" customHeight="1">
      <c r="A44" s="22">
        <v>27</v>
      </c>
      <c r="B44" s="79" t="s">
        <v>151</v>
      </c>
      <c r="C44" s="24" t="s">
        <v>88</v>
      </c>
      <c r="D44" s="78">
        <v>146</v>
      </c>
      <c r="E44" s="80" t="s">
        <v>67</v>
      </c>
      <c r="F44" s="78">
        <v>121.55</v>
      </c>
      <c r="G44" s="51"/>
      <c r="H44" s="52"/>
      <c r="I44" s="40" t="s">
        <v>40</v>
      </c>
      <c r="J44" s="43">
        <f t="shared" si="8"/>
        <v>1</v>
      </c>
      <c r="K44" s="44" t="s">
        <v>41</v>
      </c>
      <c r="L44" s="44" t="s">
        <v>4</v>
      </c>
      <c r="M44" s="74"/>
      <c r="N44" s="41"/>
      <c r="O44" s="41"/>
      <c r="P44" s="46"/>
      <c r="Q44" s="41"/>
      <c r="R44" s="41"/>
      <c r="S44" s="46"/>
      <c r="T44" s="46"/>
      <c r="U44" s="46"/>
      <c r="V44" s="46"/>
      <c r="W44" s="46"/>
      <c r="X44" s="46"/>
      <c r="Y44" s="46"/>
      <c r="Z44" s="46"/>
      <c r="AA44" s="46"/>
      <c r="AB44" s="46"/>
      <c r="AC44" s="46"/>
      <c r="AD44" s="46"/>
      <c r="AE44" s="46"/>
      <c r="AF44" s="46"/>
      <c r="AG44" s="46"/>
      <c r="AH44" s="46"/>
      <c r="AI44" s="46"/>
      <c r="AJ44" s="46"/>
      <c r="AK44" s="46"/>
      <c r="AL44" s="46"/>
      <c r="AM44" s="46"/>
      <c r="AN44" s="46"/>
      <c r="AO44" s="46"/>
      <c r="AP44" s="46"/>
      <c r="AQ44" s="46"/>
      <c r="AR44" s="46"/>
      <c r="AS44" s="46"/>
      <c r="AT44" s="46"/>
      <c r="AU44" s="46"/>
      <c r="AV44" s="46"/>
      <c r="AW44" s="46"/>
      <c r="AX44" s="46"/>
      <c r="AY44" s="46"/>
      <c r="AZ44" s="46"/>
      <c r="BA44" s="47">
        <f t="shared" si="9"/>
        <v>17746.3</v>
      </c>
      <c r="BB44" s="48">
        <f t="shared" si="10"/>
        <v>17746.3</v>
      </c>
      <c r="BC44" s="37" t="str">
        <f t="shared" si="11"/>
        <v>INR  Seventeen Thousand Seven Hundred &amp; Forty Six  and Paise Thirty Only</v>
      </c>
      <c r="IA44" s="38">
        <v>27</v>
      </c>
      <c r="IB44" s="77" t="s">
        <v>281</v>
      </c>
      <c r="IC44" s="38" t="s">
        <v>88</v>
      </c>
      <c r="ID44" s="38">
        <v>146</v>
      </c>
      <c r="IE44" s="39" t="s">
        <v>67</v>
      </c>
      <c r="IF44" s="39" t="s">
        <v>44</v>
      </c>
      <c r="IG44" s="39" t="s">
        <v>62</v>
      </c>
      <c r="IH44" s="39">
        <v>10</v>
      </c>
      <c r="II44" s="39" t="s">
        <v>39</v>
      </c>
    </row>
    <row r="45" spans="1:243" s="38" customFormat="1" ht="57" customHeight="1">
      <c r="A45" s="22">
        <v>28</v>
      </c>
      <c r="B45" s="92" t="s">
        <v>152</v>
      </c>
      <c r="C45" s="24" t="s">
        <v>89</v>
      </c>
      <c r="D45" s="78">
        <v>605</v>
      </c>
      <c r="E45" s="91" t="s">
        <v>179</v>
      </c>
      <c r="F45" s="78">
        <v>143.45</v>
      </c>
      <c r="G45" s="51"/>
      <c r="H45" s="52"/>
      <c r="I45" s="40" t="s">
        <v>40</v>
      </c>
      <c r="J45" s="43">
        <f t="shared" si="8"/>
        <v>1</v>
      </c>
      <c r="K45" s="44" t="s">
        <v>41</v>
      </c>
      <c r="L45" s="44" t="s">
        <v>4</v>
      </c>
      <c r="M45" s="74"/>
      <c r="N45" s="41"/>
      <c r="O45" s="41"/>
      <c r="P45" s="46"/>
      <c r="Q45" s="41"/>
      <c r="R45" s="41"/>
      <c r="S45" s="46"/>
      <c r="T45" s="46"/>
      <c r="U45" s="46"/>
      <c r="V45" s="46"/>
      <c r="W45" s="46"/>
      <c r="X45" s="46"/>
      <c r="Y45" s="46"/>
      <c r="Z45" s="46"/>
      <c r="AA45" s="46"/>
      <c r="AB45" s="46"/>
      <c r="AC45" s="46"/>
      <c r="AD45" s="46"/>
      <c r="AE45" s="46"/>
      <c r="AF45" s="46"/>
      <c r="AG45" s="46"/>
      <c r="AH45" s="46"/>
      <c r="AI45" s="46"/>
      <c r="AJ45" s="46"/>
      <c r="AK45" s="46"/>
      <c r="AL45" s="46"/>
      <c r="AM45" s="46"/>
      <c r="AN45" s="46"/>
      <c r="AO45" s="46"/>
      <c r="AP45" s="46"/>
      <c r="AQ45" s="46"/>
      <c r="AR45" s="46"/>
      <c r="AS45" s="46"/>
      <c r="AT45" s="46"/>
      <c r="AU45" s="46"/>
      <c r="AV45" s="46"/>
      <c r="AW45" s="46"/>
      <c r="AX45" s="46"/>
      <c r="AY45" s="46"/>
      <c r="AZ45" s="46"/>
      <c r="BA45" s="47">
        <f t="shared" si="9"/>
        <v>86787.25</v>
      </c>
      <c r="BB45" s="48">
        <f t="shared" si="10"/>
        <v>86787.25</v>
      </c>
      <c r="BC45" s="37" t="str">
        <f t="shared" si="11"/>
        <v>INR  Eighty Six Thousand Seven Hundred &amp; Eighty Seven  and Paise Twenty Five Only</v>
      </c>
      <c r="IA45" s="38">
        <v>28</v>
      </c>
      <c r="IB45" s="77" t="s">
        <v>282</v>
      </c>
      <c r="IC45" s="38" t="s">
        <v>89</v>
      </c>
      <c r="ID45" s="38">
        <v>605</v>
      </c>
      <c r="IE45" s="39" t="s">
        <v>179</v>
      </c>
      <c r="IF45" s="39" t="s">
        <v>44</v>
      </c>
      <c r="IG45" s="39" t="s">
        <v>62</v>
      </c>
      <c r="IH45" s="39">
        <v>10</v>
      </c>
      <c r="II45" s="39" t="s">
        <v>39</v>
      </c>
    </row>
    <row r="46" spans="1:243" s="38" customFormat="1" ht="44.25" customHeight="1">
      <c r="A46" s="22">
        <v>29</v>
      </c>
      <c r="B46" s="79" t="s">
        <v>153</v>
      </c>
      <c r="C46" s="24" t="s">
        <v>90</v>
      </c>
      <c r="D46" s="78">
        <v>320</v>
      </c>
      <c r="E46" s="80" t="s">
        <v>182</v>
      </c>
      <c r="F46" s="78">
        <v>165.3</v>
      </c>
      <c r="G46" s="51"/>
      <c r="H46" s="52"/>
      <c r="I46" s="40" t="s">
        <v>40</v>
      </c>
      <c r="J46" s="43">
        <f t="shared" si="8"/>
        <v>1</v>
      </c>
      <c r="K46" s="44" t="s">
        <v>41</v>
      </c>
      <c r="L46" s="44" t="s">
        <v>4</v>
      </c>
      <c r="M46" s="74"/>
      <c r="N46" s="41"/>
      <c r="O46" s="41"/>
      <c r="P46" s="46"/>
      <c r="Q46" s="41"/>
      <c r="R46" s="41"/>
      <c r="S46" s="46"/>
      <c r="T46" s="46"/>
      <c r="U46" s="46"/>
      <c r="V46" s="46"/>
      <c r="W46" s="46"/>
      <c r="X46" s="46"/>
      <c r="Y46" s="46"/>
      <c r="Z46" s="46"/>
      <c r="AA46" s="46"/>
      <c r="AB46" s="46"/>
      <c r="AC46" s="46"/>
      <c r="AD46" s="46"/>
      <c r="AE46" s="46"/>
      <c r="AF46" s="46"/>
      <c r="AG46" s="46"/>
      <c r="AH46" s="46"/>
      <c r="AI46" s="46"/>
      <c r="AJ46" s="46"/>
      <c r="AK46" s="46"/>
      <c r="AL46" s="46"/>
      <c r="AM46" s="46"/>
      <c r="AN46" s="46"/>
      <c r="AO46" s="46"/>
      <c r="AP46" s="46"/>
      <c r="AQ46" s="46"/>
      <c r="AR46" s="46"/>
      <c r="AS46" s="46"/>
      <c r="AT46" s="46"/>
      <c r="AU46" s="46"/>
      <c r="AV46" s="46"/>
      <c r="AW46" s="46"/>
      <c r="AX46" s="46"/>
      <c r="AY46" s="46"/>
      <c r="AZ46" s="46"/>
      <c r="BA46" s="47">
        <f t="shared" si="9"/>
        <v>52896</v>
      </c>
      <c r="BB46" s="48">
        <f t="shared" si="10"/>
        <v>52896</v>
      </c>
      <c r="BC46" s="37" t="str">
        <f t="shared" si="11"/>
        <v>INR  Fifty Two Thousand Eight Hundred &amp; Ninety Six  Only</v>
      </c>
      <c r="IA46" s="38">
        <v>29</v>
      </c>
      <c r="IB46" s="77" t="s">
        <v>283</v>
      </c>
      <c r="IC46" s="38" t="s">
        <v>90</v>
      </c>
      <c r="ID46" s="38">
        <v>320</v>
      </c>
      <c r="IE46" s="39" t="s">
        <v>182</v>
      </c>
      <c r="IF46" s="39" t="s">
        <v>44</v>
      </c>
      <c r="IG46" s="39" t="s">
        <v>62</v>
      </c>
      <c r="IH46" s="39">
        <v>10</v>
      </c>
      <c r="II46" s="39" t="s">
        <v>39</v>
      </c>
    </row>
    <row r="47" spans="1:243" s="38" customFormat="1" ht="45" customHeight="1">
      <c r="A47" s="22">
        <v>30</v>
      </c>
      <c r="B47" s="79" t="s">
        <v>154</v>
      </c>
      <c r="C47" s="24" t="s">
        <v>91</v>
      </c>
      <c r="D47" s="78">
        <v>215</v>
      </c>
      <c r="E47" s="80" t="s">
        <v>67</v>
      </c>
      <c r="F47" s="78">
        <v>18.25</v>
      </c>
      <c r="G47" s="51"/>
      <c r="H47" s="52"/>
      <c r="I47" s="40" t="s">
        <v>40</v>
      </c>
      <c r="J47" s="43">
        <f t="shared" si="8"/>
        <v>1</v>
      </c>
      <c r="K47" s="44" t="s">
        <v>41</v>
      </c>
      <c r="L47" s="44" t="s">
        <v>4</v>
      </c>
      <c r="M47" s="74"/>
      <c r="N47" s="41"/>
      <c r="O47" s="41"/>
      <c r="P47" s="46"/>
      <c r="Q47" s="41"/>
      <c r="R47" s="41"/>
      <c r="S47" s="46"/>
      <c r="T47" s="46"/>
      <c r="U47" s="46"/>
      <c r="V47" s="46"/>
      <c r="W47" s="46"/>
      <c r="X47" s="46"/>
      <c r="Y47" s="46"/>
      <c r="Z47" s="46"/>
      <c r="AA47" s="46"/>
      <c r="AB47" s="46"/>
      <c r="AC47" s="46"/>
      <c r="AD47" s="46"/>
      <c r="AE47" s="46"/>
      <c r="AF47" s="46"/>
      <c r="AG47" s="46"/>
      <c r="AH47" s="46"/>
      <c r="AI47" s="46"/>
      <c r="AJ47" s="46"/>
      <c r="AK47" s="46"/>
      <c r="AL47" s="46"/>
      <c r="AM47" s="46"/>
      <c r="AN47" s="46"/>
      <c r="AO47" s="46"/>
      <c r="AP47" s="46"/>
      <c r="AQ47" s="46"/>
      <c r="AR47" s="46"/>
      <c r="AS47" s="46"/>
      <c r="AT47" s="46"/>
      <c r="AU47" s="46"/>
      <c r="AV47" s="46"/>
      <c r="AW47" s="46"/>
      <c r="AX47" s="46"/>
      <c r="AY47" s="46"/>
      <c r="AZ47" s="46"/>
      <c r="BA47" s="47">
        <f t="shared" si="9"/>
        <v>3923.75</v>
      </c>
      <c r="BB47" s="48">
        <f t="shared" si="10"/>
        <v>3923.75</v>
      </c>
      <c r="BC47" s="37" t="str">
        <f t="shared" si="11"/>
        <v>INR  Three Thousand Nine Hundred &amp; Twenty Three  and Paise Seventy Five Only</v>
      </c>
      <c r="IA47" s="38">
        <v>30</v>
      </c>
      <c r="IB47" s="77" t="s">
        <v>284</v>
      </c>
      <c r="IC47" s="38" t="s">
        <v>91</v>
      </c>
      <c r="ID47" s="38">
        <v>215</v>
      </c>
      <c r="IE47" s="39" t="s">
        <v>67</v>
      </c>
      <c r="IF47" s="39" t="s">
        <v>44</v>
      </c>
      <c r="IG47" s="39" t="s">
        <v>62</v>
      </c>
      <c r="IH47" s="39">
        <v>10</v>
      </c>
      <c r="II47" s="39" t="s">
        <v>39</v>
      </c>
    </row>
    <row r="48" spans="1:243" s="38" customFormat="1" ht="46.5" customHeight="1">
      <c r="A48" s="22">
        <v>31</v>
      </c>
      <c r="B48" s="79" t="s">
        <v>155</v>
      </c>
      <c r="C48" s="24" t="s">
        <v>92</v>
      </c>
      <c r="D48" s="78">
        <v>966</v>
      </c>
      <c r="E48" s="80" t="s">
        <v>183</v>
      </c>
      <c r="F48" s="78">
        <v>115.15</v>
      </c>
      <c r="G48" s="51"/>
      <c r="H48" s="52"/>
      <c r="I48" s="40" t="s">
        <v>40</v>
      </c>
      <c r="J48" s="43">
        <f t="shared" si="8"/>
        <v>1</v>
      </c>
      <c r="K48" s="44" t="s">
        <v>41</v>
      </c>
      <c r="L48" s="44" t="s">
        <v>4</v>
      </c>
      <c r="M48" s="74"/>
      <c r="N48" s="41"/>
      <c r="O48" s="41"/>
      <c r="P48" s="46"/>
      <c r="Q48" s="41"/>
      <c r="R48" s="41"/>
      <c r="S48" s="46"/>
      <c r="T48" s="46"/>
      <c r="U48" s="46"/>
      <c r="V48" s="46"/>
      <c r="W48" s="46"/>
      <c r="X48" s="46"/>
      <c r="Y48" s="46"/>
      <c r="Z48" s="46"/>
      <c r="AA48" s="46"/>
      <c r="AB48" s="46"/>
      <c r="AC48" s="46"/>
      <c r="AD48" s="46"/>
      <c r="AE48" s="46"/>
      <c r="AF48" s="46"/>
      <c r="AG48" s="46"/>
      <c r="AH48" s="46"/>
      <c r="AI48" s="46"/>
      <c r="AJ48" s="46"/>
      <c r="AK48" s="46"/>
      <c r="AL48" s="46"/>
      <c r="AM48" s="46"/>
      <c r="AN48" s="46"/>
      <c r="AO48" s="46"/>
      <c r="AP48" s="46"/>
      <c r="AQ48" s="46"/>
      <c r="AR48" s="46"/>
      <c r="AS48" s="46"/>
      <c r="AT48" s="46"/>
      <c r="AU48" s="46"/>
      <c r="AV48" s="46"/>
      <c r="AW48" s="46"/>
      <c r="AX48" s="46"/>
      <c r="AY48" s="46"/>
      <c r="AZ48" s="46"/>
      <c r="BA48" s="47">
        <f t="shared" si="9"/>
        <v>111234.9</v>
      </c>
      <c r="BB48" s="48">
        <f t="shared" si="10"/>
        <v>111234.9</v>
      </c>
      <c r="BC48" s="37" t="str">
        <f t="shared" si="11"/>
        <v>INR  One Lakh Eleven Thousand Two Hundred &amp; Thirty Four  and Paise Ninety Only</v>
      </c>
      <c r="IA48" s="38">
        <v>31</v>
      </c>
      <c r="IB48" s="77" t="s">
        <v>285</v>
      </c>
      <c r="IC48" s="38" t="s">
        <v>92</v>
      </c>
      <c r="ID48" s="38">
        <v>966</v>
      </c>
      <c r="IE48" s="39" t="s">
        <v>183</v>
      </c>
      <c r="IF48" s="39" t="s">
        <v>44</v>
      </c>
      <c r="IG48" s="39" t="s">
        <v>62</v>
      </c>
      <c r="IH48" s="39">
        <v>10</v>
      </c>
      <c r="II48" s="39" t="s">
        <v>39</v>
      </c>
    </row>
    <row r="49" spans="1:243" s="38" customFormat="1" ht="47.25" customHeight="1">
      <c r="A49" s="22">
        <v>32</v>
      </c>
      <c r="B49" s="79" t="s">
        <v>156</v>
      </c>
      <c r="C49" s="24" t="s">
        <v>93</v>
      </c>
      <c r="D49" s="78">
        <v>966</v>
      </c>
      <c r="E49" s="80" t="s">
        <v>67</v>
      </c>
      <c r="F49" s="78">
        <v>153.45</v>
      </c>
      <c r="G49" s="51"/>
      <c r="H49" s="52"/>
      <c r="I49" s="40" t="s">
        <v>40</v>
      </c>
      <c r="J49" s="43">
        <f t="shared" si="8"/>
        <v>1</v>
      </c>
      <c r="K49" s="44" t="s">
        <v>41</v>
      </c>
      <c r="L49" s="44" t="s">
        <v>4</v>
      </c>
      <c r="M49" s="74"/>
      <c r="N49" s="41"/>
      <c r="O49" s="41"/>
      <c r="P49" s="46"/>
      <c r="Q49" s="41"/>
      <c r="R49" s="41"/>
      <c r="S49" s="46"/>
      <c r="T49" s="46"/>
      <c r="U49" s="46"/>
      <c r="V49" s="46"/>
      <c r="W49" s="46"/>
      <c r="X49" s="46"/>
      <c r="Y49" s="46"/>
      <c r="Z49" s="46"/>
      <c r="AA49" s="46"/>
      <c r="AB49" s="46"/>
      <c r="AC49" s="46"/>
      <c r="AD49" s="46"/>
      <c r="AE49" s="46"/>
      <c r="AF49" s="46"/>
      <c r="AG49" s="46"/>
      <c r="AH49" s="46"/>
      <c r="AI49" s="46"/>
      <c r="AJ49" s="46"/>
      <c r="AK49" s="46"/>
      <c r="AL49" s="46"/>
      <c r="AM49" s="46"/>
      <c r="AN49" s="46"/>
      <c r="AO49" s="46"/>
      <c r="AP49" s="46"/>
      <c r="AQ49" s="46"/>
      <c r="AR49" s="46"/>
      <c r="AS49" s="46"/>
      <c r="AT49" s="46"/>
      <c r="AU49" s="46"/>
      <c r="AV49" s="46"/>
      <c r="AW49" s="46"/>
      <c r="AX49" s="46"/>
      <c r="AY49" s="46"/>
      <c r="AZ49" s="46"/>
      <c r="BA49" s="47">
        <f t="shared" si="9"/>
        <v>148232.7</v>
      </c>
      <c r="BB49" s="48">
        <f t="shared" si="10"/>
        <v>148232.7</v>
      </c>
      <c r="BC49" s="37" t="str">
        <f t="shared" si="11"/>
        <v>INR  One Lakh Forty Eight Thousand Two Hundred &amp; Thirty Two  and Paise Seventy Only</v>
      </c>
      <c r="IA49" s="38">
        <v>32</v>
      </c>
      <c r="IB49" s="77" t="s">
        <v>286</v>
      </c>
      <c r="IC49" s="38" t="s">
        <v>93</v>
      </c>
      <c r="ID49" s="38">
        <v>966</v>
      </c>
      <c r="IE49" s="39" t="s">
        <v>67</v>
      </c>
      <c r="IF49" s="39" t="s">
        <v>44</v>
      </c>
      <c r="IG49" s="39" t="s">
        <v>62</v>
      </c>
      <c r="IH49" s="39">
        <v>10</v>
      </c>
      <c r="II49" s="39" t="s">
        <v>39</v>
      </c>
    </row>
    <row r="50" spans="1:243" s="38" customFormat="1" ht="57" customHeight="1">
      <c r="A50" s="22">
        <v>33</v>
      </c>
      <c r="B50" s="79" t="s">
        <v>157</v>
      </c>
      <c r="C50" s="24" t="s">
        <v>94</v>
      </c>
      <c r="D50" s="78">
        <v>4</v>
      </c>
      <c r="E50" s="80" t="s">
        <v>180</v>
      </c>
      <c r="F50" s="78">
        <v>5460.45</v>
      </c>
      <c r="G50" s="51"/>
      <c r="H50" s="52"/>
      <c r="I50" s="40" t="s">
        <v>40</v>
      </c>
      <c r="J50" s="43">
        <f t="shared" si="8"/>
        <v>1</v>
      </c>
      <c r="K50" s="44" t="s">
        <v>41</v>
      </c>
      <c r="L50" s="44" t="s">
        <v>4</v>
      </c>
      <c r="M50" s="74"/>
      <c r="N50" s="41"/>
      <c r="O50" s="41"/>
      <c r="P50" s="46"/>
      <c r="Q50" s="41"/>
      <c r="R50" s="41"/>
      <c r="S50" s="46"/>
      <c r="T50" s="46"/>
      <c r="U50" s="46"/>
      <c r="V50" s="46"/>
      <c r="W50" s="46"/>
      <c r="X50" s="46"/>
      <c r="Y50" s="46"/>
      <c r="Z50" s="46"/>
      <c r="AA50" s="46"/>
      <c r="AB50" s="46"/>
      <c r="AC50" s="46"/>
      <c r="AD50" s="46"/>
      <c r="AE50" s="46"/>
      <c r="AF50" s="46"/>
      <c r="AG50" s="46"/>
      <c r="AH50" s="46"/>
      <c r="AI50" s="46"/>
      <c r="AJ50" s="46"/>
      <c r="AK50" s="46"/>
      <c r="AL50" s="46"/>
      <c r="AM50" s="46"/>
      <c r="AN50" s="46"/>
      <c r="AO50" s="46"/>
      <c r="AP50" s="46"/>
      <c r="AQ50" s="46"/>
      <c r="AR50" s="46"/>
      <c r="AS50" s="46"/>
      <c r="AT50" s="46"/>
      <c r="AU50" s="46"/>
      <c r="AV50" s="46"/>
      <c r="AW50" s="46"/>
      <c r="AX50" s="46"/>
      <c r="AY50" s="46"/>
      <c r="AZ50" s="46"/>
      <c r="BA50" s="47">
        <f t="shared" si="9"/>
        <v>21841.8</v>
      </c>
      <c r="BB50" s="48">
        <f t="shared" si="10"/>
        <v>21841.8</v>
      </c>
      <c r="BC50" s="37" t="str">
        <f t="shared" si="11"/>
        <v>INR  Twenty One Thousand Eight Hundred &amp; Forty One  and Paise Eighty Only</v>
      </c>
      <c r="IA50" s="38">
        <v>33</v>
      </c>
      <c r="IB50" s="77" t="s">
        <v>287</v>
      </c>
      <c r="IC50" s="38" t="s">
        <v>94</v>
      </c>
      <c r="ID50" s="38">
        <v>4</v>
      </c>
      <c r="IE50" s="39" t="s">
        <v>180</v>
      </c>
      <c r="IF50" s="39" t="s">
        <v>44</v>
      </c>
      <c r="IG50" s="39" t="s">
        <v>62</v>
      </c>
      <c r="IH50" s="39">
        <v>10</v>
      </c>
      <c r="II50" s="39" t="s">
        <v>39</v>
      </c>
    </row>
    <row r="51" spans="1:243" s="38" customFormat="1" ht="44.25" customHeight="1">
      <c r="A51" s="22">
        <v>34</v>
      </c>
      <c r="B51" s="79" t="s">
        <v>158</v>
      </c>
      <c r="C51" s="24" t="s">
        <v>95</v>
      </c>
      <c r="D51" s="78">
        <v>4</v>
      </c>
      <c r="E51" s="80" t="s">
        <v>180</v>
      </c>
      <c r="F51" s="78">
        <v>87.7</v>
      </c>
      <c r="G51" s="51"/>
      <c r="H51" s="52"/>
      <c r="I51" s="40" t="s">
        <v>40</v>
      </c>
      <c r="J51" s="43">
        <f t="shared" si="8"/>
        <v>1</v>
      </c>
      <c r="K51" s="44" t="s">
        <v>41</v>
      </c>
      <c r="L51" s="44" t="s">
        <v>4</v>
      </c>
      <c r="M51" s="74"/>
      <c r="N51" s="41"/>
      <c r="O51" s="41"/>
      <c r="P51" s="46"/>
      <c r="Q51" s="41"/>
      <c r="R51" s="41"/>
      <c r="S51" s="46"/>
      <c r="T51" s="46"/>
      <c r="U51" s="46"/>
      <c r="V51" s="46"/>
      <c r="W51" s="46"/>
      <c r="X51" s="46"/>
      <c r="Y51" s="46"/>
      <c r="Z51" s="46"/>
      <c r="AA51" s="46"/>
      <c r="AB51" s="46"/>
      <c r="AC51" s="46"/>
      <c r="AD51" s="46"/>
      <c r="AE51" s="46"/>
      <c r="AF51" s="46"/>
      <c r="AG51" s="46"/>
      <c r="AH51" s="46"/>
      <c r="AI51" s="46"/>
      <c r="AJ51" s="46"/>
      <c r="AK51" s="46"/>
      <c r="AL51" s="46"/>
      <c r="AM51" s="46"/>
      <c r="AN51" s="46"/>
      <c r="AO51" s="46"/>
      <c r="AP51" s="46"/>
      <c r="AQ51" s="46"/>
      <c r="AR51" s="46"/>
      <c r="AS51" s="46"/>
      <c r="AT51" s="46"/>
      <c r="AU51" s="46"/>
      <c r="AV51" s="46"/>
      <c r="AW51" s="46"/>
      <c r="AX51" s="46"/>
      <c r="AY51" s="46"/>
      <c r="AZ51" s="46"/>
      <c r="BA51" s="47">
        <f t="shared" si="9"/>
        <v>350.8</v>
      </c>
      <c r="BB51" s="48">
        <f t="shared" si="10"/>
        <v>350.8</v>
      </c>
      <c r="BC51" s="37" t="str">
        <f t="shared" si="11"/>
        <v>INR  Three Hundred &amp; Fifty  and Paise Eighty Only</v>
      </c>
      <c r="IA51" s="38">
        <v>34</v>
      </c>
      <c r="IB51" s="77" t="s">
        <v>288</v>
      </c>
      <c r="IC51" s="38" t="s">
        <v>95</v>
      </c>
      <c r="ID51" s="38">
        <v>4</v>
      </c>
      <c r="IE51" s="39" t="s">
        <v>180</v>
      </c>
      <c r="IF51" s="39" t="s">
        <v>44</v>
      </c>
      <c r="IG51" s="39" t="s">
        <v>62</v>
      </c>
      <c r="IH51" s="39">
        <v>10</v>
      </c>
      <c r="II51" s="39" t="s">
        <v>39</v>
      </c>
    </row>
    <row r="52" spans="1:243" s="38" customFormat="1" ht="57" customHeight="1">
      <c r="A52" s="22">
        <v>35.1</v>
      </c>
      <c r="B52" s="79" t="s">
        <v>188</v>
      </c>
      <c r="C52" s="24" t="s">
        <v>96</v>
      </c>
      <c r="D52" s="78">
        <v>46</v>
      </c>
      <c r="E52" s="80" t="s">
        <v>184</v>
      </c>
      <c r="F52" s="78">
        <v>284.9</v>
      </c>
      <c r="G52" s="51"/>
      <c r="H52" s="52"/>
      <c r="I52" s="40" t="s">
        <v>40</v>
      </c>
      <c r="J52" s="43">
        <f t="shared" si="8"/>
        <v>1</v>
      </c>
      <c r="K52" s="44" t="s">
        <v>41</v>
      </c>
      <c r="L52" s="44" t="s">
        <v>4</v>
      </c>
      <c r="M52" s="74"/>
      <c r="N52" s="41"/>
      <c r="O52" s="41"/>
      <c r="P52" s="46"/>
      <c r="Q52" s="41"/>
      <c r="R52" s="41"/>
      <c r="S52" s="46"/>
      <c r="T52" s="46"/>
      <c r="U52" s="46"/>
      <c r="V52" s="46"/>
      <c r="W52" s="46"/>
      <c r="X52" s="46"/>
      <c r="Y52" s="46"/>
      <c r="Z52" s="46"/>
      <c r="AA52" s="46"/>
      <c r="AB52" s="46"/>
      <c r="AC52" s="46"/>
      <c r="AD52" s="46"/>
      <c r="AE52" s="46"/>
      <c r="AF52" s="46"/>
      <c r="AG52" s="46"/>
      <c r="AH52" s="46"/>
      <c r="AI52" s="46"/>
      <c r="AJ52" s="46"/>
      <c r="AK52" s="46"/>
      <c r="AL52" s="46"/>
      <c r="AM52" s="46"/>
      <c r="AN52" s="46"/>
      <c r="AO52" s="46"/>
      <c r="AP52" s="46"/>
      <c r="AQ52" s="46"/>
      <c r="AR52" s="46"/>
      <c r="AS52" s="46"/>
      <c r="AT52" s="46"/>
      <c r="AU52" s="46"/>
      <c r="AV52" s="46"/>
      <c r="AW52" s="46"/>
      <c r="AX52" s="46"/>
      <c r="AY52" s="46"/>
      <c r="AZ52" s="46"/>
      <c r="BA52" s="47">
        <f t="shared" si="9"/>
        <v>13105.4</v>
      </c>
      <c r="BB52" s="48">
        <f t="shared" si="10"/>
        <v>13105.4</v>
      </c>
      <c r="BC52" s="37" t="str">
        <f t="shared" si="11"/>
        <v>INR  Thirteen Thousand One Hundred &amp; Five  and Paise Forty Only</v>
      </c>
      <c r="IA52" s="38">
        <v>35.1</v>
      </c>
      <c r="IB52" s="77" t="s">
        <v>289</v>
      </c>
      <c r="IC52" s="38" t="s">
        <v>96</v>
      </c>
      <c r="ID52" s="38">
        <v>46</v>
      </c>
      <c r="IE52" s="39" t="s">
        <v>184</v>
      </c>
      <c r="IF52" s="39" t="s">
        <v>44</v>
      </c>
      <c r="IG52" s="39" t="s">
        <v>62</v>
      </c>
      <c r="IH52" s="39">
        <v>10</v>
      </c>
      <c r="II52" s="39" t="s">
        <v>39</v>
      </c>
    </row>
    <row r="53" spans="1:243" s="38" customFormat="1" ht="33" customHeight="1">
      <c r="A53" s="22">
        <v>35.2</v>
      </c>
      <c r="B53" s="79" t="s">
        <v>159</v>
      </c>
      <c r="C53" s="24" t="s">
        <v>97</v>
      </c>
      <c r="D53" s="78">
        <v>10</v>
      </c>
      <c r="E53" s="80" t="s">
        <v>184</v>
      </c>
      <c r="F53" s="78">
        <v>438</v>
      </c>
      <c r="G53" s="51"/>
      <c r="H53" s="52"/>
      <c r="I53" s="40" t="s">
        <v>40</v>
      </c>
      <c r="J53" s="43">
        <f t="shared" si="8"/>
        <v>1</v>
      </c>
      <c r="K53" s="44" t="s">
        <v>41</v>
      </c>
      <c r="L53" s="44" t="s">
        <v>4</v>
      </c>
      <c r="M53" s="74"/>
      <c r="N53" s="41"/>
      <c r="O53" s="41"/>
      <c r="P53" s="46"/>
      <c r="Q53" s="41"/>
      <c r="R53" s="41"/>
      <c r="S53" s="46"/>
      <c r="T53" s="46"/>
      <c r="U53" s="46"/>
      <c r="V53" s="46"/>
      <c r="W53" s="46"/>
      <c r="X53" s="46"/>
      <c r="Y53" s="46"/>
      <c r="Z53" s="46"/>
      <c r="AA53" s="46"/>
      <c r="AB53" s="46"/>
      <c r="AC53" s="46"/>
      <c r="AD53" s="46"/>
      <c r="AE53" s="46"/>
      <c r="AF53" s="46"/>
      <c r="AG53" s="46"/>
      <c r="AH53" s="46"/>
      <c r="AI53" s="46"/>
      <c r="AJ53" s="46"/>
      <c r="AK53" s="46"/>
      <c r="AL53" s="46"/>
      <c r="AM53" s="46"/>
      <c r="AN53" s="46"/>
      <c r="AO53" s="46"/>
      <c r="AP53" s="46"/>
      <c r="AQ53" s="46"/>
      <c r="AR53" s="46"/>
      <c r="AS53" s="46"/>
      <c r="AT53" s="46"/>
      <c r="AU53" s="46"/>
      <c r="AV53" s="46"/>
      <c r="AW53" s="46"/>
      <c r="AX53" s="46"/>
      <c r="AY53" s="46"/>
      <c r="AZ53" s="46"/>
      <c r="BA53" s="47">
        <f t="shared" si="9"/>
        <v>4380</v>
      </c>
      <c r="BB53" s="48">
        <f t="shared" si="10"/>
        <v>4380</v>
      </c>
      <c r="BC53" s="37" t="str">
        <f t="shared" si="11"/>
        <v>INR  Four Thousand Three Hundred &amp; Eighty  Only</v>
      </c>
      <c r="IA53" s="38">
        <v>35.2</v>
      </c>
      <c r="IB53" s="77" t="s">
        <v>290</v>
      </c>
      <c r="IC53" s="38" t="s">
        <v>97</v>
      </c>
      <c r="ID53" s="38">
        <v>10</v>
      </c>
      <c r="IE53" s="39" t="s">
        <v>184</v>
      </c>
      <c r="IF53" s="39" t="s">
        <v>44</v>
      </c>
      <c r="IG53" s="39" t="s">
        <v>62</v>
      </c>
      <c r="IH53" s="39">
        <v>10</v>
      </c>
      <c r="II53" s="39" t="s">
        <v>39</v>
      </c>
    </row>
    <row r="54" spans="1:243" s="38" customFormat="1" ht="42" customHeight="1">
      <c r="A54" s="22">
        <v>36</v>
      </c>
      <c r="B54" s="79" t="s">
        <v>160</v>
      </c>
      <c r="C54" s="24" t="s">
        <v>98</v>
      </c>
      <c r="D54" s="78">
        <v>4</v>
      </c>
      <c r="E54" s="80" t="s">
        <v>180</v>
      </c>
      <c r="F54" s="78">
        <v>418.95</v>
      </c>
      <c r="G54" s="51"/>
      <c r="H54" s="52"/>
      <c r="I54" s="40" t="s">
        <v>40</v>
      </c>
      <c r="J54" s="43">
        <f t="shared" si="8"/>
        <v>1</v>
      </c>
      <c r="K54" s="44" t="s">
        <v>41</v>
      </c>
      <c r="L54" s="44" t="s">
        <v>4</v>
      </c>
      <c r="M54" s="74"/>
      <c r="N54" s="41"/>
      <c r="O54" s="41"/>
      <c r="P54" s="46"/>
      <c r="Q54" s="41"/>
      <c r="R54" s="41"/>
      <c r="S54" s="46"/>
      <c r="T54" s="46"/>
      <c r="U54" s="46"/>
      <c r="V54" s="46"/>
      <c r="W54" s="46"/>
      <c r="X54" s="46"/>
      <c r="Y54" s="46"/>
      <c r="Z54" s="46"/>
      <c r="AA54" s="46"/>
      <c r="AB54" s="46"/>
      <c r="AC54" s="46"/>
      <c r="AD54" s="46"/>
      <c r="AE54" s="46"/>
      <c r="AF54" s="46"/>
      <c r="AG54" s="46"/>
      <c r="AH54" s="46"/>
      <c r="AI54" s="46"/>
      <c r="AJ54" s="46"/>
      <c r="AK54" s="46"/>
      <c r="AL54" s="46"/>
      <c r="AM54" s="46"/>
      <c r="AN54" s="46"/>
      <c r="AO54" s="46"/>
      <c r="AP54" s="46"/>
      <c r="AQ54" s="46"/>
      <c r="AR54" s="46"/>
      <c r="AS54" s="46"/>
      <c r="AT54" s="46"/>
      <c r="AU54" s="46"/>
      <c r="AV54" s="46"/>
      <c r="AW54" s="46"/>
      <c r="AX54" s="46"/>
      <c r="AY54" s="46"/>
      <c r="AZ54" s="46"/>
      <c r="BA54" s="47">
        <f t="shared" si="9"/>
        <v>1675.8</v>
      </c>
      <c r="BB54" s="48">
        <f t="shared" si="10"/>
        <v>1675.8</v>
      </c>
      <c r="BC54" s="37" t="str">
        <f t="shared" si="11"/>
        <v>INR  One Thousand Six Hundred &amp; Seventy Five  and Paise Eighty Only</v>
      </c>
      <c r="IA54" s="38">
        <v>36</v>
      </c>
      <c r="IB54" s="77" t="s">
        <v>291</v>
      </c>
      <c r="IC54" s="38" t="s">
        <v>98</v>
      </c>
      <c r="ID54" s="38">
        <v>4</v>
      </c>
      <c r="IE54" s="39" t="s">
        <v>180</v>
      </c>
      <c r="IF54" s="39" t="s">
        <v>44</v>
      </c>
      <c r="IG54" s="39" t="s">
        <v>62</v>
      </c>
      <c r="IH54" s="39">
        <v>10</v>
      </c>
      <c r="II54" s="39" t="s">
        <v>39</v>
      </c>
    </row>
    <row r="55" spans="1:243" s="38" customFormat="1" ht="45" customHeight="1">
      <c r="A55" s="22">
        <v>37</v>
      </c>
      <c r="B55" s="79" t="s">
        <v>161</v>
      </c>
      <c r="C55" s="24" t="s">
        <v>99</v>
      </c>
      <c r="D55" s="78">
        <v>4</v>
      </c>
      <c r="E55" s="80" t="s">
        <v>180</v>
      </c>
      <c r="F55" s="78">
        <v>606.25</v>
      </c>
      <c r="G55" s="51"/>
      <c r="H55" s="52"/>
      <c r="I55" s="40" t="s">
        <v>40</v>
      </c>
      <c r="J55" s="43">
        <f t="shared" si="8"/>
        <v>1</v>
      </c>
      <c r="K55" s="44" t="s">
        <v>41</v>
      </c>
      <c r="L55" s="44" t="s">
        <v>4</v>
      </c>
      <c r="M55" s="74"/>
      <c r="N55" s="41"/>
      <c r="O55" s="41"/>
      <c r="P55" s="46"/>
      <c r="Q55" s="41"/>
      <c r="R55" s="41"/>
      <c r="S55" s="46"/>
      <c r="T55" s="46"/>
      <c r="U55" s="46"/>
      <c r="V55" s="46"/>
      <c r="W55" s="46"/>
      <c r="X55" s="46"/>
      <c r="Y55" s="46"/>
      <c r="Z55" s="46"/>
      <c r="AA55" s="46"/>
      <c r="AB55" s="46"/>
      <c r="AC55" s="46"/>
      <c r="AD55" s="46"/>
      <c r="AE55" s="46"/>
      <c r="AF55" s="46"/>
      <c r="AG55" s="46"/>
      <c r="AH55" s="46"/>
      <c r="AI55" s="46"/>
      <c r="AJ55" s="46"/>
      <c r="AK55" s="46"/>
      <c r="AL55" s="46"/>
      <c r="AM55" s="46"/>
      <c r="AN55" s="46"/>
      <c r="AO55" s="46"/>
      <c r="AP55" s="46"/>
      <c r="AQ55" s="46"/>
      <c r="AR55" s="46"/>
      <c r="AS55" s="46"/>
      <c r="AT55" s="46"/>
      <c r="AU55" s="46"/>
      <c r="AV55" s="46"/>
      <c r="AW55" s="46"/>
      <c r="AX55" s="46"/>
      <c r="AY55" s="46"/>
      <c r="AZ55" s="46"/>
      <c r="BA55" s="47">
        <f t="shared" si="9"/>
        <v>2425</v>
      </c>
      <c r="BB55" s="48">
        <f t="shared" si="10"/>
        <v>2425</v>
      </c>
      <c r="BC55" s="37" t="str">
        <f t="shared" si="11"/>
        <v>INR  Two Thousand Four Hundred &amp; Twenty Five  Only</v>
      </c>
      <c r="IA55" s="38">
        <v>37</v>
      </c>
      <c r="IB55" s="77" t="s">
        <v>292</v>
      </c>
      <c r="IC55" s="38" t="s">
        <v>99</v>
      </c>
      <c r="ID55" s="38">
        <v>4</v>
      </c>
      <c r="IE55" s="39" t="s">
        <v>180</v>
      </c>
      <c r="IF55" s="39" t="s">
        <v>44</v>
      </c>
      <c r="IG55" s="39" t="s">
        <v>62</v>
      </c>
      <c r="IH55" s="39">
        <v>10</v>
      </c>
      <c r="II55" s="39" t="s">
        <v>39</v>
      </c>
    </row>
    <row r="56" spans="1:243" s="38" customFormat="1" ht="96.75" customHeight="1">
      <c r="A56" s="22">
        <v>38</v>
      </c>
      <c r="B56" s="79" t="s">
        <v>162</v>
      </c>
      <c r="C56" s="24" t="s">
        <v>100</v>
      </c>
      <c r="D56" s="78">
        <v>11</v>
      </c>
      <c r="E56" s="80" t="s">
        <v>67</v>
      </c>
      <c r="F56" s="78">
        <v>1030.3</v>
      </c>
      <c r="G56" s="51"/>
      <c r="H56" s="52"/>
      <c r="I56" s="40" t="s">
        <v>40</v>
      </c>
      <c r="J56" s="43">
        <f t="shared" si="8"/>
        <v>1</v>
      </c>
      <c r="K56" s="44" t="s">
        <v>41</v>
      </c>
      <c r="L56" s="44" t="s">
        <v>4</v>
      </c>
      <c r="M56" s="74"/>
      <c r="N56" s="41"/>
      <c r="O56" s="41"/>
      <c r="P56" s="46"/>
      <c r="Q56" s="41"/>
      <c r="R56" s="41"/>
      <c r="S56" s="46"/>
      <c r="T56" s="46"/>
      <c r="U56" s="46"/>
      <c r="V56" s="46"/>
      <c r="W56" s="46"/>
      <c r="X56" s="46"/>
      <c r="Y56" s="46"/>
      <c r="Z56" s="46"/>
      <c r="AA56" s="46"/>
      <c r="AB56" s="46"/>
      <c r="AC56" s="46"/>
      <c r="AD56" s="46"/>
      <c r="AE56" s="46"/>
      <c r="AF56" s="46"/>
      <c r="AG56" s="46"/>
      <c r="AH56" s="46"/>
      <c r="AI56" s="46"/>
      <c r="AJ56" s="46"/>
      <c r="AK56" s="46"/>
      <c r="AL56" s="46"/>
      <c r="AM56" s="46"/>
      <c r="AN56" s="46"/>
      <c r="AO56" s="46"/>
      <c r="AP56" s="46"/>
      <c r="AQ56" s="46"/>
      <c r="AR56" s="46"/>
      <c r="AS56" s="46"/>
      <c r="AT56" s="46"/>
      <c r="AU56" s="46"/>
      <c r="AV56" s="46"/>
      <c r="AW56" s="46"/>
      <c r="AX56" s="46"/>
      <c r="AY56" s="46"/>
      <c r="AZ56" s="46"/>
      <c r="BA56" s="47">
        <f t="shared" si="9"/>
        <v>11333.3</v>
      </c>
      <c r="BB56" s="48">
        <f t="shared" si="10"/>
        <v>11333.3</v>
      </c>
      <c r="BC56" s="37" t="str">
        <f t="shared" si="11"/>
        <v>INR  Eleven Thousand Three Hundred &amp; Thirty Three  and Paise Thirty Only</v>
      </c>
      <c r="IA56" s="38">
        <v>38</v>
      </c>
      <c r="IB56" s="77" t="s">
        <v>293</v>
      </c>
      <c r="IC56" s="38" t="s">
        <v>100</v>
      </c>
      <c r="ID56" s="38">
        <v>11</v>
      </c>
      <c r="IE56" s="39" t="s">
        <v>67</v>
      </c>
      <c r="IF56" s="39" t="s">
        <v>44</v>
      </c>
      <c r="IG56" s="39" t="s">
        <v>62</v>
      </c>
      <c r="IH56" s="39">
        <v>10</v>
      </c>
      <c r="II56" s="39" t="s">
        <v>39</v>
      </c>
    </row>
    <row r="57" spans="1:243" s="38" customFormat="1" ht="57" customHeight="1">
      <c r="A57" s="22">
        <v>39</v>
      </c>
      <c r="B57" s="79" t="s">
        <v>163</v>
      </c>
      <c r="C57" s="24" t="s">
        <v>101</v>
      </c>
      <c r="D57" s="78">
        <v>95</v>
      </c>
      <c r="E57" s="80" t="s">
        <v>184</v>
      </c>
      <c r="F57" s="78">
        <v>305.05</v>
      </c>
      <c r="G57" s="51"/>
      <c r="H57" s="52"/>
      <c r="I57" s="40" t="s">
        <v>40</v>
      </c>
      <c r="J57" s="43">
        <f t="shared" si="8"/>
        <v>1</v>
      </c>
      <c r="K57" s="44" t="s">
        <v>41</v>
      </c>
      <c r="L57" s="44" t="s">
        <v>4</v>
      </c>
      <c r="M57" s="74"/>
      <c r="N57" s="41"/>
      <c r="O57" s="41"/>
      <c r="P57" s="46"/>
      <c r="Q57" s="41"/>
      <c r="R57" s="41"/>
      <c r="S57" s="46"/>
      <c r="T57" s="46"/>
      <c r="U57" s="46"/>
      <c r="V57" s="46"/>
      <c r="W57" s="46"/>
      <c r="X57" s="46"/>
      <c r="Y57" s="46"/>
      <c r="Z57" s="46"/>
      <c r="AA57" s="46"/>
      <c r="AB57" s="46"/>
      <c r="AC57" s="46"/>
      <c r="AD57" s="46"/>
      <c r="AE57" s="46"/>
      <c r="AF57" s="46"/>
      <c r="AG57" s="46"/>
      <c r="AH57" s="46"/>
      <c r="AI57" s="46"/>
      <c r="AJ57" s="46"/>
      <c r="AK57" s="46"/>
      <c r="AL57" s="46"/>
      <c r="AM57" s="46"/>
      <c r="AN57" s="46"/>
      <c r="AO57" s="46"/>
      <c r="AP57" s="46"/>
      <c r="AQ57" s="46"/>
      <c r="AR57" s="46"/>
      <c r="AS57" s="46"/>
      <c r="AT57" s="46"/>
      <c r="AU57" s="46"/>
      <c r="AV57" s="46"/>
      <c r="AW57" s="46"/>
      <c r="AX57" s="46"/>
      <c r="AY57" s="46"/>
      <c r="AZ57" s="46"/>
      <c r="BA57" s="47">
        <f t="shared" si="9"/>
        <v>28979.75</v>
      </c>
      <c r="BB57" s="48">
        <f t="shared" si="10"/>
        <v>28979.75</v>
      </c>
      <c r="BC57" s="37" t="str">
        <f t="shared" si="11"/>
        <v>INR  Twenty Eight Thousand Nine Hundred &amp; Seventy Nine  and Paise Seventy Five Only</v>
      </c>
      <c r="IA57" s="38">
        <v>39</v>
      </c>
      <c r="IB57" s="77" t="s">
        <v>294</v>
      </c>
      <c r="IC57" s="38" t="s">
        <v>101</v>
      </c>
      <c r="ID57" s="38">
        <v>95</v>
      </c>
      <c r="IE57" s="39" t="s">
        <v>184</v>
      </c>
      <c r="IF57" s="39" t="s">
        <v>44</v>
      </c>
      <c r="IG57" s="39" t="s">
        <v>62</v>
      </c>
      <c r="IH57" s="39">
        <v>10</v>
      </c>
      <c r="II57" s="39" t="s">
        <v>39</v>
      </c>
    </row>
    <row r="58" spans="1:243" s="38" customFormat="1" ht="57" customHeight="1">
      <c r="A58" s="22">
        <v>40.1</v>
      </c>
      <c r="B58" s="79" t="s">
        <v>189</v>
      </c>
      <c r="C58" s="24" t="s">
        <v>102</v>
      </c>
      <c r="D58" s="78">
        <v>11</v>
      </c>
      <c r="E58" s="80" t="s">
        <v>180</v>
      </c>
      <c r="F58" s="78">
        <v>129.85</v>
      </c>
      <c r="G58" s="51"/>
      <c r="H58" s="52"/>
      <c r="I58" s="40" t="s">
        <v>40</v>
      </c>
      <c r="J58" s="43">
        <f t="shared" si="8"/>
        <v>1</v>
      </c>
      <c r="K58" s="44" t="s">
        <v>41</v>
      </c>
      <c r="L58" s="44" t="s">
        <v>4</v>
      </c>
      <c r="M58" s="74"/>
      <c r="N58" s="41"/>
      <c r="O58" s="41"/>
      <c r="P58" s="46"/>
      <c r="Q58" s="41"/>
      <c r="R58" s="41"/>
      <c r="S58" s="46"/>
      <c r="T58" s="46"/>
      <c r="U58" s="46"/>
      <c r="V58" s="46"/>
      <c r="W58" s="46"/>
      <c r="X58" s="46"/>
      <c r="Y58" s="46"/>
      <c r="Z58" s="46"/>
      <c r="AA58" s="46"/>
      <c r="AB58" s="46"/>
      <c r="AC58" s="46"/>
      <c r="AD58" s="46"/>
      <c r="AE58" s="46"/>
      <c r="AF58" s="46"/>
      <c r="AG58" s="46"/>
      <c r="AH58" s="46"/>
      <c r="AI58" s="46"/>
      <c r="AJ58" s="46"/>
      <c r="AK58" s="46"/>
      <c r="AL58" s="46"/>
      <c r="AM58" s="46"/>
      <c r="AN58" s="46"/>
      <c r="AO58" s="46"/>
      <c r="AP58" s="46"/>
      <c r="AQ58" s="46"/>
      <c r="AR58" s="46"/>
      <c r="AS58" s="46"/>
      <c r="AT58" s="46"/>
      <c r="AU58" s="46"/>
      <c r="AV58" s="46"/>
      <c r="AW58" s="46"/>
      <c r="AX58" s="46"/>
      <c r="AY58" s="46"/>
      <c r="AZ58" s="46"/>
      <c r="BA58" s="47">
        <f t="shared" si="9"/>
        <v>1428.35</v>
      </c>
      <c r="BB58" s="48">
        <f t="shared" si="10"/>
        <v>1428.35</v>
      </c>
      <c r="BC58" s="37" t="str">
        <f t="shared" si="11"/>
        <v>INR  One Thousand Four Hundred &amp; Twenty Eight  and Paise Thirty Five Only</v>
      </c>
      <c r="IA58" s="38">
        <v>40.1</v>
      </c>
      <c r="IB58" s="77" t="s">
        <v>295</v>
      </c>
      <c r="IC58" s="38" t="s">
        <v>102</v>
      </c>
      <c r="ID58" s="38">
        <v>11</v>
      </c>
      <c r="IE58" s="39" t="s">
        <v>180</v>
      </c>
      <c r="IF58" s="39" t="s">
        <v>44</v>
      </c>
      <c r="IG58" s="39" t="s">
        <v>62</v>
      </c>
      <c r="IH58" s="39">
        <v>10</v>
      </c>
      <c r="II58" s="39" t="s">
        <v>39</v>
      </c>
    </row>
    <row r="59" spans="1:243" s="38" customFormat="1" ht="36" customHeight="1">
      <c r="A59" s="22">
        <v>40.2</v>
      </c>
      <c r="B59" s="79" t="s">
        <v>164</v>
      </c>
      <c r="C59" s="24" t="s">
        <v>103</v>
      </c>
      <c r="D59" s="78">
        <v>11</v>
      </c>
      <c r="E59" s="80" t="s">
        <v>180</v>
      </c>
      <c r="F59" s="78">
        <v>113.8</v>
      </c>
      <c r="G59" s="51"/>
      <c r="H59" s="52"/>
      <c r="I59" s="40" t="s">
        <v>40</v>
      </c>
      <c r="J59" s="43">
        <f t="shared" si="8"/>
        <v>1</v>
      </c>
      <c r="K59" s="44" t="s">
        <v>41</v>
      </c>
      <c r="L59" s="44" t="s">
        <v>4</v>
      </c>
      <c r="M59" s="74"/>
      <c r="N59" s="41"/>
      <c r="O59" s="41"/>
      <c r="P59" s="46"/>
      <c r="Q59" s="41"/>
      <c r="R59" s="41"/>
      <c r="S59" s="46"/>
      <c r="T59" s="46"/>
      <c r="U59" s="46"/>
      <c r="V59" s="46"/>
      <c r="W59" s="46"/>
      <c r="X59" s="46"/>
      <c r="Y59" s="46"/>
      <c r="Z59" s="46"/>
      <c r="AA59" s="46"/>
      <c r="AB59" s="46"/>
      <c r="AC59" s="46"/>
      <c r="AD59" s="46"/>
      <c r="AE59" s="46"/>
      <c r="AF59" s="46"/>
      <c r="AG59" s="46"/>
      <c r="AH59" s="46"/>
      <c r="AI59" s="46"/>
      <c r="AJ59" s="46"/>
      <c r="AK59" s="46"/>
      <c r="AL59" s="46"/>
      <c r="AM59" s="46"/>
      <c r="AN59" s="46"/>
      <c r="AO59" s="46"/>
      <c r="AP59" s="46"/>
      <c r="AQ59" s="46"/>
      <c r="AR59" s="46"/>
      <c r="AS59" s="46"/>
      <c r="AT59" s="46"/>
      <c r="AU59" s="46"/>
      <c r="AV59" s="46"/>
      <c r="AW59" s="46"/>
      <c r="AX59" s="46"/>
      <c r="AY59" s="46"/>
      <c r="AZ59" s="46"/>
      <c r="BA59" s="47">
        <f t="shared" si="9"/>
        <v>1251.8</v>
      </c>
      <c r="BB59" s="48">
        <f t="shared" si="10"/>
        <v>1251.8</v>
      </c>
      <c r="BC59" s="37" t="str">
        <f t="shared" si="11"/>
        <v>INR  One Thousand Two Hundred &amp; Fifty One  and Paise Eighty Only</v>
      </c>
      <c r="IA59" s="38">
        <v>40.2</v>
      </c>
      <c r="IB59" s="77" t="s">
        <v>296</v>
      </c>
      <c r="IC59" s="38" t="s">
        <v>103</v>
      </c>
      <c r="ID59" s="38">
        <v>11</v>
      </c>
      <c r="IE59" s="39" t="s">
        <v>180</v>
      </c>
      <c r="IF59" s="39" t="s">
        <v>44</v>
      </c>
      <c r="IG59" s="39" t="s">
        <v>62</v>
      </c>
      <c r="IH59" s="39">
        <v>10</v>
      </c>
      <c r="II59" s="39" t="s">
        <v>39</v>
      </c>
    </row>
    <row r="60" spans="1:243" s="38" customFormat="1" ht="42" customHeight="1">
      <c r="A60" s="22">
        <v>40.3</v>
      </c>
      <c r="B60" s="79" t="s">
        <v>165</v>
      </c>
      <c r="C60" s="24" t="s">
        <v>104</v>
      </c>
      <c r="D60" s="78">
        <v>11</v>
      </c>
      <c r="E60" s="80" t="s">
        <v>180</v>
      </c>
      <c r="F60" s="78">
        <v>117.8</v>
      </c>
      <c r="G60" s="51"/>
      <c r="H60" s="52"/>
      <c r="I60" s="40" t="s">
        <v>40</v>
      </c>
      <c r="J60" s="43">
        <f t="shared" si="8"/>
        <v>1</v>
      </c>
      <c r="K60" s="44" t="s">
        <v>41</v>
      </c>
      <c r="L60" s="44" t="s">
        <v>4</v>
      </c>
      <c r="M60" s="74"/>
      <c r="N60" s="41"/>
      <c r="O60" s="41"/>
      <c r="P60" s="46"/>
      <c r="Q60" s="41"/>
      <c r="R60" s="41"/>
      <c r="S60" s="46"/>
      <c r="T60" s="46"/>
      <c r="U60" s="46"/>
      <c r="V60" s="46"/>
      <c r="W60" s="46"/>
      <c r="X60" s="46"/>
      <c r="Y60" s="46"/>
      <c r="Z60" s="46"/>
      <c r="AA60" s="46"/>
      <c r="AB60" s="46"/>
      <c r="AC60" s="46"/>
      <c r="AD60" s="46"/>
      <c r="AE60" s="46"/>
      <c r="AF60" s="46"/>
      <c r="AG60" s="46"/>
      <c r="AH60" s="46"/>
      <c r="AI60" s="46"/>
      <c r="AJ60" s="46"/>
      <c r="AK60" s="46"/>
      <c r="AL60" s="46"/>
      <c r="AM60" s="46"/>
      <c r="AN60" s="46"/>
      <c r="AO60" s="46"/>
      <c r="AP60" s="46"/>
      <c r="AQ60" s="46"/>
      <c r="AR60" s="46"/>
      <c r="AS60" s="46"/>
      <c r="AT60" s="46"/>
      <c r="AU60" s="46"/>
      <c r="AV60" s="46"/>
      <c r="AW60" s="46"/>
      <c r="AX60" s="46"/>
      <c r="AY60" s="46"/>
      <c r="AZ60" s="46"/>
      <c r="BA60" s="47">
        <f t="shared" si="9"/>
        <v>1295.8</v>
      </c>
      <c r="BB60" s="48">
        <f t="shared" si="10"/>
        <v>1295.8</v>
      </c>
      <c r="BC60" s="37" t="str">
        <f t="shared" si="11"/>
        <v>INR  One Thousand Two Hundred &amp; Ninety Five  and Paise Eighty Only</v>
      </c>
      <c r="IA60" s="38">
        <v>40.3</v>
      </c>
      <c r="IB60" s="77" t="s">
        <v>297</v>
      </c>
      <c r="IC60" s="38" t="s">
        <v>104</v>
      </c>
      <c r="ID60" s="38">
        <v>11</v>
      </c>
      <c r="IE60" s="39" t="s">
        <v>180</v>
      </c>
      <c r="IF60" s="39" t="s">
        <v>44</v>
      </c>
      <c r="IG60" s="39" t="s">
        <v>62</v>
      </c>
      <c r="IH60" s="39">
        <v>10</v>
      </c>
      <c r="II60" s="39" t="s">
        <v>39</v>
      </c>
    </row>
    <row r="61" spans="1:243" s="38" customFormat="1" ht="40.5" customHeight="1">
      <c r="A61" s="22">
        <v>41</v>
      </c>
      <c r="B61" s="79" t="s">
        <v>166</v>
      </c>
      <c r="C61" s="24" t="s">
        <v>105</v>
      </c>
      <c r="D61" s="78">
        <v>44</v>
      </c>
      <c r="E61" s="80" t="s">
        <v>180</v>
      </c>
      <c r="F61" s="78">
        <v>126.5</v>
      </c>
      <c r="G61" s="51"/>
      <c r="H61" s="52"/>
      <c r="I61" s="40" t="s">
        <v>40</v>
      </c>
      <c r="J61" s="43">
        <f t="shared" si="8"/>
        <v>1</v>
      </c>
      <c r="K61" s="44" t="s">
        <v>41</v>
      </c>
      <c r="L61" s="44" t="s">
        <v>4</v>
      </c>
      <c r="M61" s="74"/>
      <c r="N61" s="41"/>
      <c r="O61" s="41"/>
      <c r="P61" s="46"/>
      <c r="Q61" s="41"/>
      <c r="R61" s="41"/>
      <c r="S61" s="46"/>
      <c r="T61" s="46"/>
      <c r="U61" s="46"/>
      <c r="V61" s="46"/>
      <c r="W61" s="46"/>
      <c r="X61" s="46"/>
      <c r="Y61" s="46"/>
      <c r="Z61" s="46"/>
      <c r="AA61" s="46"/>
      <c r="AB61" s="46"/>
      <c r="AC61" s="46"/>
      <c r="AD61" s="46"/>
      <c r="AE61" s="46"/>
      <c r="AF61" s="46"/>
      <c r="AG61" s="46"/>
      <c r="AH61" s="46"/>
      <c r="AI61" s="46"/>
      <c r="AJ61" s="46"/>
      <c r="AK61" s="46"/>
      <c r="AL61" s="46"/>
      <c r="AM61" s="46"/>
      <c r="AN61" s="46"/>
      <c r="AO61" s="46"/>
      <c r="AP61" s="46"/>
      <c r="AQ61" s="46"/>
      <c r="AR61" s="46"/>
      <c r="AS61" s="46"/>
      <c r="AT61" s="46"/>
      <c r="AU61" s="46"/>
      <c r="AV61" s="46"/>
      <c r="AW61" s="46"/>
      <c r="AX61" s="46"/>
      <c r="AY61" s="46"/>
      <c r="AZ61" s="46"/>
      <c r="BA61" s="47">
        <f t="shared" si="9"/>
        <v>5566</v>
      </c>
      <c r="BB61" s="48">
        <f t="shared" si="10"/>
        <v>5566</v>
      </c>
      <c r="BC61" s="37" t="str">
        <f t="shared" si="11"/>
        <v>INR  Five Thousand Five Hundred &amp; Sixty Six  Only</v>
      </c>
      <c r="IA61" s="38">
        <v>41</v>
      </c>
      <c r="IB61" s="77" t="s">
        <v>298</v>
      </c>
      <c r="IC61" s="38" t="s">
        <v>105</v>
      </c>
      <c r="ID61" s="38">
        <v>44</v>
      </c>
      <c r="IE61" s="39" t="s">
        <v>180</v>
      </c>
      <c r="IF61" s="39" t="s">
        <v>44</v>
      </c>
      <c r="IG61" s="39" t="s">
        <v>62</v>
      </c>
      <c r="IH61" s="39">
        <v>10</v>
      </c>
      <c r="II61" s="39" t="s">
        <v>39</v>
      </c>
    </row>
    <row r="62" spans="1:243" s="38" customFormat="1" ht="57" customHeight="1">
      <c r="A62" s="22">
        <v>42</v>
      </c>
      <c r="B62" s="79" t="s">
        <v>167</v>
      </c>
      <c r="C62" s="24" t="s">
        <v>106</v>
      </c>
      <c r="D62" s="78">
        <v>1</v>
      </c>
      <c r="E62" s="80" t="s">
        <v>67</v>
      </c>
      <c r="F62" s="78">
        <v>8670.5</v>
      </c>
      <c r="G62" s="51"/>
      <c r="H62" s="52"/>
      <c r="I62" s="40" t="s">
        <v>40</v>
      </c>
      <c r="J62" s="43">
        <f t="shared" si="8"/>
        <v>1</v>
      </c>
      <c r="K62" s="44" t="s">
        <v>41</v>
      </c>
      <c r="L62" s="44" t="s">
        <v>4</v>
      </c>
      <c r="M62" s="74"/>
      <c r="N62" s="41"/>
      <c r="O62" s="41"/>
      <c r="P62" s="46"/>
      <c r="Q62" s="41"/>
      <c r="R62" s="41"/>
      <c r="S62" s="46"/>
      <c r="T62" s="46"/>
      <c r="U62" s="46"/>
      <c r="V62" s="46"/>
      <c r="W62" s="46"/>
      <c r="X62" s="46"/>
      <c r="Y62" s="46"/>
      <c r="Z62" s="46"/>
      <c r="AA62" s="46"/>
      <c r="AB62" s="46"/>
      <c r="AC62" s="46"/>
      <c r="AD62" s="46"/>
      <c r="AE62" s="46"/>
      <c r="AF62" s="46"/>
      <c r="AG62" s="46"/>
      <c r="AH62" s="46"/>
      <c r="AI62" s="46"/>
      <c r="AJ62" s="46"/>
      <c r="AK62" s="46"/>
      <c r="AL62" s="46"/>
      <c r="AM62" s="46"/>
      <c r="AN62" s="46"/>
      <c r="AO62" s="46"/>
      <c r="AP62" s="46"/>
      <c r="AQ62" s="46"/>
      <c r="AR62" s="46"/>
      <c r="AS62" s="46"/>
      <c r="AT62" s="46"/>
      <c r="AU62" s="46"/>
      <c r="AV62" s="46"/>
      <c r="AW62" s="46"/>
      <c r="AX62" s="46"/>
      <c r="AY62" s="46"/>
      <c r="AZ62" s="46"/>
      <c r="BA62" s="47">
        <f t="shared" si="9"/>
        <v>8670.5</v>
      </c>
      <c r="BB62" s="48">
        <f t="shared" si="10"/>
        <v>8670.5</v>
      </c>
      <c r="BC62" s="37" t="str">
        <f t="shared" si="11"/>
        <v>INR  Eight Thousand Six Hundred &amp; Seventy  and Paise Fifty Only</v>
      </c>
      <c r="IA62" s="38">
        <v>42</v>
      </c>
      <c r="IB62" s="77" t="s">
        <v>299</v>
      </c>
      <c r="IC62" s="38" t="s">
        <v>106</v>
      </c>
      <c r="ID62" s="38">
        <v>1</v>
      </c>
      <c r="IE62" s="39" t="s">
        <v>67</v>
      </c>
      <c r="IF62" s="39" t="s">
        <v>44</v>
      </c>
      <c r="IG62" s="39" t="s">
        <v>62</v>
      </c>
      <c r="IH62" s="39">
        <v>10</v>
      </c>
      <c r="II62" s="39" t="s">
        <v>39</v>
      </c>
    </row>
    <row r="63" spans="1:243" s="38" customFormat="1" ht="275.25" customHeight="1">
      <c r="A63" s="22">
        <v>43</v>
      </c>
      <c r="B63" s="79" t="s">
        <v>168</v>
      </c>
      <c r="C63" s="24" t="s">
        <v>107</v>
      </c>
      <c r="D63" s="78">
        <v>16</v>
      </c>
      <c r="E63" s="80" t="s">
        <v>67</v>
      </c>
      <c r="F63" s="78">
        <v>8954.2</v>
      </c>
      <c r="G63" s="51"/>
      <c r="H63" s="52"/>
      <c r="I63" s="40" t="s">
        <v>40</v>
      </c>
      <c r="J63" s="43">
        <f t="shared" si="8"/>
        <v>1</v>
      </c>
      <c r="K63" s="44" t="s">
        <v>41</v>
      </c>
      <c r="L63" s="44" t="s">
        <v>4</v>
      </c>
      <c r="M63" s="74"/>
      <c r="N63" s="41"/>
      <c r="O63" s="41"/>
      <c r="P63" s="46"/>
      <c r="Q63" s="41"/>
      <c r="R63" s="41"/>
      <c r="S63" s="46"/>
      <c r="T63" s="46"/>
      <c r="U63" s="46"/>
      <c r="V63" s="46"/>
      <c r="W63" s="46"/>
      <c r="X63" s="46"/>
      <c r="Y63" s="46"/>
      <c r="Z63" s="46"/>
      <c r="AA63" s="46"/>
      <c r="AB63" s="46"/>
      <c r="AC63" s="46"/>
      <c r="AD63" s="46"/>
      <c r="AE63" s="46"/>
      <c r="AF63" s="46"/>
      <c r="AG63" s="46"/>
      <c r="AH63" s="46"/>
      <c r="AI63" s="46"/>
      <c r="AJ63" s="46"/>
      <c r="AK63" s="46"/>
      <c r="AL63" s="46"/>
      <c r="AM63" s="46"/>
      <c r="AN63" s="46"/>
      <c r="AO63" s="46"/>
      <c r="AP63" s="46"/>
      <c r="AQ63" s="46"/>
      <c r="AR63" s="46"/>
      <c r="AS63" s="46"/>
      <c r="AT63" s="46"/>
      <c r="AU63" s="46"/>
      <c r="AV63" s="46"/>
      <c r="AW63" s="46"/>
      <c r="AX63" s="46"/>
      <c r="AY63" s="46"/>
      <c r="AZ63" s="46"/>
      <c r="BA63" s="47">
        <f t="shared" si="9"/>
        <v>143267.2</v>
      </c>
      <c r="BB63" s="48">
        <f t="shared" si="10"/>
        <v>143267.2</v>
      </c>
      <c r="BC63" s="37" t="str">
        <f t="shared" si="11"/>
        <v>INR  One Lakh Forty Three Thousand Two Hundred &amp; Sixty Seven  and Paise Twenty Only</v>
      </c>
      <c r="IA63" s="38">
        <v>43</v>
      </c>
      <c r="IB63" s="77" t="s">
        <v>300</v>
      </c>
      <c r="IC63" s="38" t="s">
        <v>107</v>
      </c>
      <c r="ID63" s="38">
        <v>16</v>
      </c>
      <c r="IE63" s="39" t="s">
        <v>67</v>
      </c>
      <c r="IF63" s="39" t="s">
        <v>44</v>
      </c>
      <c r="IG63" s="39" t="s">
        <v>62</v>
      </c>
      <c r="IH63" s="39">
        <v>10</v>
      </c>
      <c r="II63" s="39" t="s">
        <v>39</v>
      </c>
    </row>
    <row r="64" spans="1:243" s="38" customFormat="1" ht="57" customHeight="1">
      <c r="A64" s="22">
        <v>44</v>
      </c>
      <c r="B64" s="79" t="s">
        <v>169</v>
      </c>
      <c r="C64" s="24" t="s">
        <v>108</v>
      </c>
      <c r="D64" s="78">
        <v>9</v>
      </c>
      <c r="E64" s="80" t="s">
        <v>183</v>
      </c>
      <c r="F64" s="78">
        <v>1001.5</v>
      </c>
      <c r="G64" s="51"/>
      <c r="H64" s="52"/>
      <c r="I64" s="40" t="s">
        <v>40</v>
      </c>
      <c r="J64" s="43">
        <f t="shared" si="8"/>
        <v>1</v>
      </c>
      <c r="K64" s="44" t="s">
        <v>41</v>
      </c>
      <c r="L64" s="44" t="s">
        <v>4</v>
      </c>
      <c r="M64" s="74"/>
      <c r="N64" s="41"/>
      <c r="O64" s="41"/>
      <c r="P64" s="46"/>
      <c r="Q64" s="41"/>
      <c r="R64" s="41"/>
      <c r="S64" s="46"/>
      <c r="T64" s="46"/>
      <c r="U64" s="46"/>
      <c r="V64" s="46"/>
      <c r="W64" s="46"/>
      <c r="X64" s="46"/>
      <c r="Y64" s="46"/>
      <c r="Z64" s="46"/>
      <c r="AA64" s="46"/>
      <c r="AB64" s="46"/>
      <c r="AC64" s="46"/>
      <c r="AD64" s="46"/>
      <c r="AE64" s="46"/>
      <c r="AF64" s="46"/>
      <c r="AG64" s="46"/>
      <c r="AH64" s="46"/>
      <c r="AI64" s="46"/>
      <c r="AJ64" s="46"/>
      <c r="AK64" s="46"/>
      <c r="AL64" s="46"/>
      <c r="AM64" s="46"/>
      <c r="AN64" s="46"/>
      <c r="AO64" s="46"/>
      <c r="AP64" s="46"/>
      <c r="AQ64" s="46"/>
      <c r="AR64" s="46"/>
      <c r="AS64" s="46"/>
      <c r="AT64" s="46"/>
      <c r="AU64" s="46"/>
      <c r="AV64" s="46"/>
      <c r="AW64" s="46"/>
      <c r="AX64" s="46"/>
      <c r="AY64" s="46"/>
      <c r="AZ64" s="46"/>
      <c r="BA64" s="47">
        <f t="shared" si="9"/>
        <v>9013.5</v>
      </c>
      <c r="BB64" s="48">
        <f t="shared" si="10"/>
        <v>9013.5</v>
      </c>
      <c r="BC64" s="37" t="str">
        <f t="shared" si="11"/>
        <v>INR  Nine Thousand  &amp;Thirteen  and Paise Fifty Only</v>
      </c>
      <c r="IA64" s="38">
        <v>44</v>
      </c>
      <c r="IB64" s="77" t="s">
        <v>301</v>
      </c>
      <c r="IC64" s="38" t="s">
        <v>108</v>
      </c>
      <c r="ID64" s="38">
        <v>9</v>
      </c>
      <c r="IE64" s="39" t="s">
        <v>183</v>
      </c>
      <c r="IF64" s="39" t="s">
        <v>44</v>
      </c>
      <c r="IG64" s="39" t="s">
        <v>62</v>
      </c>
      <c r="IH64" s="39">
        <v>10</v>
      </c>
      <c r="II64" s="39" t="s">
        <v>39</v>
      </c>
    </row>
    <row r="65" spans="1:243" s="38" customFormat="1" ht="57" customHeight="1">
      <c r="A65" s="22">
        <v>45</v>
      </c>
      <c r="B65" s="92" t="s">
        <v>170</v>
      </c>
      <c r="C65" s="24" t="s">
        <v>109</v>
      </c>
      <c r="D65" s="78">
        <v>42</v>
      </c>
      <c r="E65" s="91" t="s">
        <v>67</v>
      </c>
      <c r="F65" s="78">
        <v>1886.7</v>
      </c>
      <c r="G65" s="51"/>
      <c r="H65" s="52"/>
      <c r="I65" s="40" t="s">
        <v>40</v>
      </c>
      <c r="J65" s="43">
        <f t="shared" si="8"/>
        <v>1</v>
      </c>
      <c r="K65" s="44" t="s">
        <v>41</v>
      </c>
      <c r="L65" s="44" t="s">
        <v>4</v>
      </c>
      <c r="M65" s="74"/>
      <c r="N65" s="41"/>
      <c r="O65" s="41"/>
      <c r="P65" s="46"/>
      <c r="Q65" s="41"/>
      <c r="R65" s="41"/>
      <c r="S65" s="46"/>
      <c r="T65" s="46"/>
      <c r="U65" s="46"/>
      <c r="V65" s="46"/>
      <c r="W65" s="46"/>
      <c r="X65" s="46"/>
      <c r="Y65" s="46"/>
      <c r="Z65" s="46"/>
      <c r="AA65" s="46"/>
      <c r="AB65" s="46"/>
      <c r="AC65" s="46"/>
      <c r="AD65" s="46"/>
      <c r="AE65" s="46"/>
      <c r="AF65" s="46"/>
      <c r="AG65" s="46"/>
      <c r="AH65" s="46"/>
      <c r="AI65" s="46"/>
      <c r="AJ65" s="46"/>
      <c r="AK65" s="46"/>
      <c r="AL65" s="46"/>
      <c r="AM65" s="46"/>
      <c r="AN65" s="46"/>
      <c r="AO65" s="46"/>
      <c r="AP65" s="46"/>
      <c r="AQ65" s="46"/>
      <c r="AR65" s="46"/>
      <c r="AS65" s="46"/>
      <c r="AT65" s="46"/>
      <c r="AU65" s="46"/>
      <c r="AV65" s="46"/>
      <c r="AW65" s="46"/>
      <c r="AX65" s="46"/>
      <c r="AY65" s="46"/>
      <c r="AZ65" s="46"/>
      <c r="BA65" s="47">
        <f t="shared" si="9"/>
        <v>79241.4</v>
      </c>
      <c r="BB65" s="48">
        <f t="shared" si="10"/>
        <v>79241.4</v>
      </c>
      <c r="BC65" s="37" t="str">
        <f t="shared" si="11"/>
        <v>INR  Seventy Nine Thousand Two Hundred &amp; Forty One  and Paise Forty Only</v>
      </c>
      <c r="IA65" s="38">
        <v>45</v>
      </c>
      <c r="IB65" s="77" t="s">
        <v>302</v>
      </c>
      <c r="IC65" s="38" t="s">
        <v>109</v>
      </c>
      <c r="ID65" s="38">
        <v>42</v>
      </c>
      <c r="IE65" s="39" t="s">
        <v>67</v>
      </c>
      <c r="IF65" s="39" t="s">
        <v>44</v>
      </c>
      <c r="IG65" s="39" t="s">
        <v>62</v>
      </c>
      <c r="IH65" s="39">
        <v>10</v>
      </c>
      <c r="II65" s="39" t="s">
        <v>39</v>
      </c>
    </row>
    <row r="66" spans="1:243" s="38" customFormat="1" ht="42" customHeight="1">
      <c r="A66" s="22">
        <v>46</v>
      </c>
      <c r="B66" s="79" t="s">
        <v>171</v>
      </c>
      <c r="C66" s="24" t="s">
        <v>110</v>
      </c>
      <c r="D66" s="78">
        <v>300</v>
      </c>
      <c r="E66" s="80" t="s">
        <v>67</v>
      </c>
      <c r="F66" s="78">
        <v>99.9</v>
      </c>
      <c r="G66" s="51"/>
      <c r="H66" s="52"/>
      <c r="I66" s="40" t="s">
        <v>40</v>
      </c>
      <c r="J66" s="43">
        <f t="shared" si="8"/>
        <v>1</v>
      </c>
      <c r="K66" s="44" t="s">
        <v>41</v>
      </c>
      <c r="L66" s="44" t="s">
        <v>4</v>
      </c>
      <c r="M66" s="74"/>
      <c r="N66" s="41"/>
      <c r="O66" s="41"/>
      <c r="P66" s="46"/>
      <c r="Q66" s="41"/>
      <c r="R66" s="41"/>
      <c r="S66" s="46"/>
      <c r="T66" s="46"/>
      <c r="U66" s="46"/>
      <c r="V66" s="46"/>
      <c r="W66" s="46"/>
      <c r="X66" s="46"/>
      <c r="Y66" s="46"/>
      <c r="Z66" s="46"/>
      <c r="AA66" s="46"/>
      <c r="AB66" s="46"/>
      <c r="AC66" s="46"/>
      <c r="AD66" s="46"/>
      <c r="AE66" s="46"/>
      <c r="AF66" s="46"/>
      <c r="AG66" s="46"/>
      <c r="AH66" s="46"/>
      <c r="AI66" s="46"/>
      <c r="AJ66" s="46"/>
      <c r="AK66" s="46"/>
      <c r="AL66" s="46"/>
      <c r="AM66" s="46"/>
      <c r="AN66" s="46"/>
      <c r="AO66" s="46"/>
      <c r="AP66" s="46"/>
      <c r="AQ66" s="46"/>
      <c r="AR66" s="46"/>
      <c r="AS66" s="46"/>
      <c r="AT66" s="46"/>
      <c r="AU66" s="46"/>
      <c r="AV66" s="46"/>
      <c r="AW66" s="46"/>
      <c r="AX66" s="46"/>
      <c r="AY66" s="46"/>
      <c r="AZ66" s="46"/>
      <c r="BA66" s="47">
        <f t="shared" si="9"/>
        <v>29970</v>
      </c>
      <c r="BB66" s="48">
        <f t="shared" si="10"/>
        <v>29970</v>
      </c>
      <c r="BC66" s="37" t="str">
        <f t="shared" si="11"/>
        <v>INR  Twenty Nine Thousand Nine Hundred &amp; Seventy  Only</v>
      </c>
      <c r="IA66" s="38">
        <v>46</v>
      </c>
      <c r="IB66" s="77" t="s">
        <v>303</v>
      </c>
      <c r="IC66" s="38" t="s">
        <v>110</v>
      </c>
      <c r="ID66" s="38">
        <v>300</v>
      </c>
      <c r="IE66" s="39" t="s">
        <v>67</v>
      </c>
      <c r="IF66" s="39" t="s">
        <v>44</v>
      </c>
      <c r="IG66" s="39" t="s">
        <v>62</v>
      </c>
      <c r="IH66" s="39">
        <v>10</v>
      </c>
      <c r="II66" s="39" t="s">
        <v>39</v>
      </c>
    </row>
    <row r="67" spans="1:243" s="38" customFormat="1" ht="48" customHeight="1">
      <c r="A67" s="22">
        <v>47</v>
      </c>
      <c r="B67" s="79" t="s">
        <v>172</v>
      </c>
      <c r="C67" s="24" t="s">
        <v>111</v>
      </c>
      <c r="D67" s="78">
        <v>250</v>
      </c>
      <c r="E67" s="80" t="s">
        <v>67</v>
      </c>
      <c r="F67" s="78">
        <v>54.3</v>
      </c>
      <c r="G67" s="51"/>
      <c r="H67" s="52"/>
      <c r="I67" s="40" t="s">
        <v>40</v>
      </c>
      <c r="J67" s="43">
        <f t="shared" si="8"/>
        <v>1</v>
      </c>
      <c r="K67" s="44" t="s">
        <v>41</v>
      </c>
      <c r="L67" s="44" t="s">
        <v>4</v>
      </c>
      <c r="M67" s="74"/>
      <c r="N67" s="41"/>
      <c r="O67" s="41"/>
      <c r="P67" s="46"/>
      <c r="Q67" s="41"/>
      <c r="R67" s="41"/>
      <c r="S67" s="46"/>
      <c r="T67" s="46"/>
      <c r="U67" s="46"/>
      <c r="V67" s="46"/>
      <c r="W67" s="46"/>
      <c r="X67" s="46"/>
      <c r="Y67" s="46"/>
      <c r="Z67" s="46"/>
      <c r="AA67" s="46"/>
      <c r="AB67" s="46"/>
      <c r="AC67" s="46"/>
      <c r="AD67" s="46"/>
      <c r="AE67" s="46"/>
      <c r="AF67" s="46"/>
      <c r="AG67" s="46"/>
      <c r="AH67" s="46"/>
      <c r="AI67" s="46"/>
      <c r="AJ67" s="46"/>
      <c r="AK67" s="46"/>
      <c r="AL67" s="46"/>
      <c r="AM67" s="46"/>
      <c r="AN67" s="46"/>
      <c r="AO67" s="46"/>
      <c r="AP67" s="46"/>
      <c r="AQ67" s="46"/>
      <c r="AR67" s="46"/>
      <c r="AS67" s="46"/>
      <c r="AT67" s="46"/>
      <c r="AU67" s="46"/>
      <c r="AV67" s="46"/>
      <c r="AW67" s="46"/>
      <c r="AX67" s="46"/>
      <c r="AY67" s="46"/>
      <c r="AZ67" s="46"/>
      <c r="BA67" s="47">
        <f t="shared" si="9"/>
        <v>13575</v>
      </c>
      <c r="BB67" s="48">
        <f t="shared" si="10"/>
        <v>13575</v>
      </c>
      <c r="BC67" s="37" t="str">
        <f t="shared" si="11"/>
        <v>INR  Thirteen Thousand Five Hundred &amp; Seventy Five  Only</v>
      </c>
      <c r="IA67" s="38">
        <v>47</v>
      </c>
      <c r="IB67" s="77" t="s">
        <v>304</v>
      </c>
      <c r="IC67" s="38" t="s">
        <v>111</v>
      </c>
      <c r="ID67" s="38">
        <v>250</v>
      </c>
      <c r="IE67" s="39" t="s">
        <v>67</v>
      </c>
      <c r="IF67" s="39" t="s">
        <v>44</v>
      </c>
      <c r="IG67" s="39" t="s">
        <v>62</v>
      </c>
      <c r="IH67" s="39">
        <v>10</v>
      </c>
      <c r="II67" s="39" t="s">
        <v>39</v>
      </c>
    </row>
    <row r="68" spans="1:243" s="38" customFormat="1" ht="104.25" customHeight="1">
      <c r="A68" s="22">
        <v>48</v>
      </c>
      <c r="B68" s="79" t="s">
        <v>173</v>
      </c>
      <c r="C68" s="24" t="s">
        <v>112</v>
      </c>
      <c r="D68" s="78">
        <v>240</v>
      </c>
      <c r="E68" s="80" t="s">
        <v>67</v>
      </c>
      <c r="F68" s="78">
        <v>415.65</v>
      </c>
      <c r="G68" s="51"/>
      <c r="H68" s="52"/>
      <c r="I68" s="40" t="s">
        <v>40</v>
      </c>
      <c r="J68" s="43">
        <f t="shared" si="8"/>
        <v>1</v>
      </c>
      <c r="K68" s="44" t="s">
        <v>41</v>
      </c>
      <c r="L68" s="44" t="s">
        <v>4</v>
      </c>
      <c r="M68" s="74"/>
      <c r="N68" s="41"/>
      <c r="O68" s="41"/>
      <c r="P68" s="46"/>
      <c r="Q68" s="41"/>
      <c r="R68" s="41"/>
      <c r="S68" s="46"/>
      <c r="T68" s="46"/>
      <c r="U68" s="46"/>
      <c r="V68" s="46"/>
      <c r="W68" s="46"/>
      <c r="X68" s="46"/>
      <c r="Y68" s="46"/>
      <c r="Z68" s="46"/>
      <c r="AA68" s="46"/>
      <c r="AB68" s="46"/>
      <c r="AC68" s="46"/>
      <c r="AD68" s="46"/>
      <c r="AE68" s="46"/>
      <c r="AF68" s="46"/>
      <c r="AG68" s="46"/>
      <c r="AH68" s="46"/>
      <c r="AI68" s="46"/>
      <c r="AJ68" s="46"/>
      <c r="AK68" s="46"/>
      <c r="AL68" s="46"/>
      <c r="AM68" s="46"/>
      <c r="AN68" s="46"/>
      <c r="AO68" s="46"/>
      <c r="AP68" s="46"/>
      <c r="AQ68" s="46"/>
      <c r="AR68" s="46"/>
      <c r="AS68" s="46"/>
      <c r="AT68" s="46"/>
      <c r="AU68" s="46"/>
      <c r="AV68" s="46"/>
      <c r="AW68" s="46"/>
      <c r="AX68" s="46"/>
      <c r="AY68" s="46"/>
      <c r="AZ68" s="46"/>
      <c r="BA68" s="47">
        <f t="shared" si="9"/>
        <v>99756</v>
      </c>
      <c r="BB68" s="48">
        <f t="shared" si="10"/>
        <v>99756</v>
      </c>
      <c r="BC68" s="37" t="str">
        <f t="shared" si="11"/>
        <v>INR  Ninety Nine Thousand Seven Hundred &amp; Fifty Six  Only</v>
      </c>
      <c r="IA68" s="38">
        <v>48</v>
      </c>
      <c r="IB68" s="77" t="s">
        <v>305</v>
      </c>
      <c r="IC68" s="38" t="s">
        <v>112</v>
      </c>
      <c r="ID68" s="38">
        <v>240</v>
      </c>
      <c r="IE68" s="39" t="s">
        <v>67</v>
      </c>
      <c r="IF68" s="39" t="s">
        <v>44</v>
      </c>
      <c r="IG68" s="39" t="s">
        <v>62</v>
      </c>
      <c r="IH68" s="39">
        <v>10</v>
      </c>
      <c r="II68" s="39" t="s">
        <v>39</v>
      </c>
    </row>
    <row r="69" spans="1:243" s="38" customFormat="1" ht="288" customHeight="1">
      <c r="A69" s="22">
        <v>49</v>
      </c>
      <c r="B69" s="93" t="s">
        <v>190</v>
      </c>
      <c r="C69" s="24" t="s">
        <v>113</v>
      </c>
      <c r="D69" s="78">
        <v>168</v>
      </c>
      <c r="E69" s="81" t="s">
        <v>67</v>
      </c>
      <c r="F69" s="78">
        <v>1398.5</v>
      </c>
      <c r="G69" s="51"/>
      <c r="H69" s="52"/>
      <c r="I69" s="40" t="s">
        <v>40</v>
      </c>
      <c r="J69" s="43">
        <f t="shared" si="8"/>
        <v>1</v>
      </c>
      <c r="K69" s="44" t="s">
        <v>41</v>
      </c>
      <c r="L69" s="44" t="s">
        <v>4</v>
      </c>
      <c r="M69" s="74"/>
      <c r="N69" s="41"/>
      <c r="O69" s="41"/>
      <c r="P69" s="46"/>
      <c r="Q69" s="41"/>
      <c r="R69" s="41"/>
      <c r="S69" s="46"/>
      <c r="T69" s="46"/>
      <c r="U69" s="46"/>
      <c r="V69" s="46"/>
      <c r="W69" s="46"/>
      <c r="X69" s="46"/>
      <c r="Y69" s="46"/>
      <c r="Z69" s="46"/>
      <c r="AA69" s="46"/>
      <c r="AB69" s="46"/>
      <c r="AC69" s="46"/>
      <c r="AD69" s="46"/>
      <c r="AE69" s="46"/>
      <c r="AF69" s="46"/>
      <c r="AG69" s="46"/>
      <c r="AH69" s="46"/>
      <c r="AI69" s="46"/>
      <c r="AJ69" s="46"/>
      <c r="AK69" s="46"/>
      <c r="AL69" s="46"/>
      <c r="AM69" s="46"/>
      <c r="AN69" s="46"/>
      <c r="AO69" s="46"/>
      <c r="AP69" s="46"/>
      <c r="AQ69" s="46"/>
      <c r="AR69" s="46"/>
      <c r="AS69" s="46"/>
      <c r="AT69" s="46"/>
      <c r="AU69" s="46"/>
      <c r="AV69" s="46"/>
      <c r="AW69" s="46"/>
      <c r="AX69" s="46"/>
      <c r="AY69" s="46"/>
      <c r="AZ69" s="46"/>
      <c r="BA69" s="47">
        <f aca="true" t="shared" si="12" ref="BA69:BA102">total_amount_ba($B$2,$D$2,D69,F69,J69,K69,M69)</f>
        <v>234948</v>
      </c>
      <c r="BB69" s="48">
        <f aca="true" t="shared" si="13" ref="BB69:BB102">BA69+SUM(N69:AZ69)</f>
        <v>234948</v>
      </c>
      <c r="BC69" s="37" t="str">
        <f aca="true" t="shared" si="14" ref="BC69:BC102">SpellNumber(L69,BB69)</f>
        <v>INR  Two Lakh Thirty Four Thousand Nine Hundred &amp; Forty Eight  Only</v>
      </c>
      <c r="IA69" s="38">
        <v>49</v>
      </c>
      <c r="IB69" s="77" t="s">
        <v>306</v>
      </c>
      <c r="IC69" s="38" t="s">
        <v>113</v>
      </c>
      <c r="ID69" s="38">
        <v>168</v>
      </c>
      <c r="IE69" s="39" t="s">
        <v>67</v>
      </c>
      <c r="IF69" s="39" t="s">
        <v>44</v>
      </c>
      <c r="IG69" s="39" t="s">
        <v>62</v>
      </c>
      <c r="IH69" s="39">
        <v>10</v>
      </c>
      <c r="II69" s="39" t="s">
        <v>39</v>
      </c>
    </row>
    <row r="70" spans="1:243" s="38" customFormat="1" ht="57" customHeight="1">
      <c r="A70" s="22">
        <v>50</v>
      </c>
      <c r="B70" s="93" t="s">
        <v>174</v>
      </c>
      <c r="C70" s="24" t="s">
        <v>114</v>
      </c>
      <c r="D70" s="78">
        <v>180</v>
      </c>
      <c r="E70" s="81" t="s">
        <v>67</v>
      </c>
      <c r="F70" s="78">
        <v>287.5</v>
      </c>
      <c r="G70" s="51"/>
      <c r="H70" s="52"/>
      <c r="I70" s="40" t="s">
        <v>40</v>
      </c>
      <c r="J70" s="43">
        <f t="shared" si="8"/>
        <v>1</v>
      </c>
      <c r="K70" s="44" t="s">
        <v>41</v>
      </c>
      <c r="L70" s="44" t="s">
        <v>4</v>
      </c>
      <c r="M70" s="74"/>
      <c r="N70" s="41"/>
      <c r="O70" s="41"/>
      <c r="P70" s="46"/>
      <c r="Q70" s="41"/>
      <c r="R70" s="41"/>
      <c r="S70" s="46"/>
      <c r="T70" s="46"/>
      <c r="U70" s="46"/>
      <c r="V70" s="46"/>
      <c r="W70" s="46"/>
      <c r="X70" s="46"/>
      <c r="Y70" s="46"/>
      <c r="Z70" s="46"/>
      <c r="AA70" s="46"/>
      <c r="AB70" s="46"/>
      <c r="AC70" s="46"/>
      <c r="AD70" s="46"/>
      <c r="AE70" s="46"/>
      <c r="AF70" s="46"/>
      <c r="AG70" s="46"/>
      <c r="AH70" s="46"/>
      <c r="AI70" s="46"/>
      <c r="AJ70" s="46"/>
      <c r="AK70" s="46"/>
      <c r="AL70" s="46"/>
      <c r="AM70" s="46"/>
      <c r="AN70" s="46"/>
      <c r="AO70" s="46"/>
      <c r="AP70" s="46"/>
      <c r="AQ70" s="46"/>
      <c r="AR70" s="46"/>
      <c r="AS70" s="46"/>
      <c r="AT70" s="46"/>
      <c r="AU70" s="46"/>
      <c r="AV70" s="46"/>
      <c r="AW70" s="46"/>
      <c r="AX70" s="46"/>
      <c r="AY70" s="46"/>
      <c r="AZ70" s="46"/>
      <c r="BA70" s="47">
        <f t="shared" si="12"/>
        <v>51750</v>
      </c>
      <c r="BB70" s="48">
        <f t="shared" si="13"/>
        <v>51750</v>
      </c>
      <c r="BC70" s="37" t="str">
        <f t="shared" si="14"/>
        <v>INR  Fifty One Thousand Seven Hundred &amp; Fifty  Only</v>
      </c>
      <c r="IA70" s="38">
        <v>50</v>
      </c>
      <c r="IB70" s="77" t="s">
        <v>307</v>
      </c>
      <c r="IC70" s="38" t="s">
        <v>114</v>
      </c>
      <c r="ID70" s="38">
        <v>180</v>
      </c>
      <c r="IE70" s="39" t="s">
        <v>67</v>
      </c>
      <c r="IF70" s="39" t="s">
        <v>44</v>
      </c>
      <c r="IG70" s="39" t="s">
        <v>62</v>
      </c>
      <c r="IH70" s="39">
        <v>10</v>
      </c>
      <c r="II70" s="39" t="s">
        <v>39</v>
      </c>
    </row>
    <row r="71" spans="1:243" s="38" customFormat="1" ht="30.75" customHeight="1">
      <c r="A71" s="22">
        <v>51</v>
      </c>
      <c r="B71" s="93" t="s">
        <v>175</v>
      </c>
      <c r="C71" s="24" t="s">
        <v>115</v>
      </c>
      <c r="D71" s="78">
        <v>247</v>
      </c>
      <c r="E71" s="81" t="s">
        <v>67</v>
      </c>
      <c r="F71" s="78">
        <v>227.35</v>
      </c>
      <c r="G71" s="51"/>
      <c r="H71" s="52"/>
      <c r="I71" s="40" t="s">
        <v>40</v>
      </c>
      <c r="J71" s="43">
        <f t="shared" si="8"/>
        <v>1</v>
      </c>
      <c r="K71" s="44" t="s">
        <v>41</v>
      </c>
      <c r="L71" s="44" t="s">
        <v>4</v>
      </c>
      <c r="M71" s="74"/>
      <c r="N71" s="41"/>
      <c r="O71" s="41"/>
      <c r="P71" s="46"/>
      <c r="Q71" s="41"/>
      <c r="R71" s="41"/>
      <c r="S71" s="46"/>
      <c r="T71" s="46"/>
      <c r="U71" s="46"/>
      <c r="V71" s="46"/>
      <c r="W71" s="46"/>
      <c r="X71" s="46"/>
      <c r="Y71" s="46"/>
      <c r="Z71" s="46"/>
      <c r="AA71" s="46"/>
      <c r="AB71" s="46"/>
      <c r="AC71" s="46"/>
      <c r="AD71" s="46"/>
      <c r="AE71" s="46"/>
      <c r="AF71" s="46"/>
      <c r="AG71" s="46"/>
      <c r="AH71" s="46"/>
      <c r="AI71" s="46"/>
      <c r="AJ71" s="46"/>
      <c r="AK71" s="46"/>
      <c r="AL71" s="46"/>
      <c r="AM71" s="46"/>
      <c r="AN71" s="46"/>
      <c r="AO71" s="46"/>
      <c r="AP71" s="46"/>
      <c r="AQ71" s="46"/>
      <c r="AR71" s="46"/>
      <c r="AS71" s="46"/>
      <c r="AT71" s="46"/>
      <c r="AU71" s="46"/>
      <c r="AV71" s="46"/>
      <c r="AW71" s="46"/>
      <c r="AX71" s="46"/>
      <c r="AY71" s="46"/>
      <c r="AZ71" s="46"/>
      <c r="BA71" s="47">
        <f t="shared" si="12"/>
        <v>56155.45</v>
      </c>
      <c r="BB71" s="48">
        <f t="shared" si="13"/>
        <v>56155.45</v>
      </c>
      <c r="BC71" s="37" t="str">
        <f t="shared" si="14"/>
        <v>INR  Fifty Six Thousand One Hundred &amp; Fifty Five  and Paise Forty Five Only</v>
      </c>
      <c r="IA71" s="38">
        <v>51</v>
      </c>
      <c r="IB71" s="77" t="s">
        <v>308</v>
      </c>
      <c r="IC71" s="38" t="s">
        <v>115</v>
      </c>
      <c r="ID71" s="38">
        <v>247</v>
      </c>
      <c r="IE71" s="39" t="s">
        <v>67</v>
      </c>
      <c r="IF71" s="39" t="s">
        <v>44</v>
      </c>
      <c r="IG71" s="39" t="s">
        <v>62</v>
      </c>
      <c r="IH71" s="39">
        <v>10</v>
      </c>
      <c r="II71" s="39" t="s">
        <v>39</v>
      </c>
    </row>
    <row r="72" spans="1:243" s="38" customFormat="1" ht="57" customHeight="1">
      <c r="A72" s="22">
        <v>52</v>
      </c>
      <c r="B72" s="94" t="s">
        <v>176</v>
      </c>
      <c r="C72" s="24" t="s">
        <v>116</v>
      </c>
      <c r="D72" s="78">
        <v>26</v>
      </c>
      <c r="E72" s="80" t="s">
        <v>177</v>
      </c>
      <c r="F72" s="78">
        <v>138.85</v>
      </c>
      <c r="G72" s="51"/>
      <c r="H72" s="52"/>
      <c r="I72" s="40" t="s">
        <v>40</v>
      </c>
      <c r="J72" s="43">
        <f t="shared" si="8"/>
        <v>1</v>
      </c>
      <c r="K72" s="44" t="s">
        <v>41</v>
      </c>
      <c r="L72" s="44" t="s">
        <v>4</v>
      </c>
      <c r="M72" s="74"/>
      <c r="N72" s="41"/>
      <c r="O72" s="41"/>
      <c r="P72" s="46"/>
      <c r="Q72" s="41"/>
      <c r="R72" s="41"/>
      <c r="S72" s="46"/>
      <c r="T72" s="46"/>
      <c r="U72" s="46"/>
      <c r="V72" s="46"/>
      <c r="W72" s="46"/>
      <c r="X72" s="46"/>
      <c r="Y72" s="46"/>
      <c r="Z72" s="46"/>
      <c r="AA72" s="46"/>
      <c r="AB72" s="46"/>
      <c r="AC72" s="46"/>
      <c r="AD72" s="46"/>
      <c r="AE72" s="46"/>
      <c r="AF72" s="46"/>
      <c r="AG72" s="46"/>
      <c r="AH72" s="46"/>
      <c r="AI72" s="46"/>
      <c r="AJ72" s="46"/>
      <c r="AK72" s="46"/>
      <c r="AL72" s="46"/>
      <c r="AM72" s="46"/>
      <c r="AN72" s="46"/>
      <c r="AO72" s="46"/>
      <c r="AP72" s="46"/>
      <c r="AQ72" s="46"/>
      <c r="AR72" s="46"/>
      <c r="AS72" s="46"/>
      <c r="AT72" s="46"/>
      <c r="AU72" s="46"/>
      <c r="AV72" s="46"/>
      <c r="AW72" s="46"/>
      <c r="AX72" s="46"/>
      <c r="AY72" s="46"/>
      <c r="AZ72" s="46"/>
      <c r="BA72" s="47">
        <f t="shared" si="12"/>
        <v>3610.1</v>
      </c>
      <c r="BB72" s="48">
        <f t="shared" si="13"/>
        <v>3610.1</v>
      </c>
      <c r="BC72" s="37" t="str">
        <f t="shared" si="14"/>
        <v>INR  Three Thousand Six Hundred &amp; Ten  and Paise Ten Only</v>
      </c>
      <c r="IA72" s="38">
        <v>52</v>
      </c>
      <c r="IB72" s="77" t="s">
        <v>309</v>
      </c>
      <c r="IC72" s="38" t="s">
        <v>116</v>
      </c>
      <c r="ID72" s="38">
        <v>26</v>
      </c>
      <c r="IE72" s="39" t="s">
        <v>177</v>
      </c>
      <c r="IF72" s="39" t="s">
        <v>44</v>
      </c>
      <c r="IG72" s="39" t="s">
        <v>62</v>
      </c>
      <c r="IH72" s="39">
        <v>10</v>
      </c>
      <c r="II72" s="39" t="s">
        <v>39</v>
      </c>
    </row>
    <row r="73" spans="1:243" s="38" customFormat="1" ht="87" customHeight="1">
      <c r="A73" s="22">
        <v>53</v>
      </c>
      <c r="B73" s="95" t="s">
        <v>244</v>
      </c>
      <c r="C73" s="24" t="s">
        <v>117</v>
      </c>
      <c r="D73" s="78">
        <v>80</v>
      </c>
      <c r="E73" s="96" t="s">
        <v>214</v>
      </c>
      <c r="F73" s="78">
        <v>990</v>
      </c>
      <c r="G73" s="51"/>
      <c r="H73" s="52"/>
      <c r="I73" s="40" t="s">
        <v>40</v>
      </c>
      <c r="J73" s="43">
        <f>IF(I73="Less(-)",-1,1)</f>
        <v>1</v>
      </c>
      <c r="K73" s="44" t="s">
        <v>41</v>
      </c>
      <c r="L73" s="44" t="s">
        <v>4</v>
      </c>
      <c r="M73" s="74"/>
      <c r="N73" s="41"/>
      <c r="O73" s="41"/>
      <c r="P73" s="46"/>
      <c r="Q73" s="41"/>
      <c r="R73" s="41"/>
      <c r="S73" s="46"/>
      <c r="T73" s="46"/>
      <c r="U73" s="46"/>
      <c r="V73" s="46"/>
      <c r="W73" s="46"/>
      <c r="X73" s="46"/>
      <c r="Y73" s="46"/>
      <c r="Z73" s="46"/>
      <c r="AA73" s="46"/>
      <c r="AB73" s="46"/>
      <c r="AC73" s="46"/>
      <c r="AD73" s="46"/>
      <c r="AE73" s="46"/>
      <c r="AF73" s="46"/>
      <c r="AG73" s="46"/>
      <c r="AH73" s="46"/>
      <c r="AI73" s="46"/>
      <c r="AJ73" s="46"/>
      <c r="AK73" s="46"/>
      <c r="AL73" s="46"/>
      <c r="AM73" s="46"/>
      <c r="AN73" s="46"/>
      <c r="AO73" s="46"/>
      <c r="AP73" s="46"/>
      <c r="AQ73" s="46"/>
      <c r="AR73" s="46"/>
      <c r="AS73" s="46"/>
      <c r="AT73" s="46"/>
      <c r="AU73" s="46"/>
      <c r="AV73" s="46"/>
      <c r="AW73" s="46"/>
      <c r="AX73" s="46"/>
      <c r="AY73" s="46"/>
      <c r="AZ73" s="46"/>
      <c r="BA73" s="47">
        <f>total_amount_ba($B$2,$D$2,D73,F73,J73,K73,M73)</f>
        <v>79200</v>
      </c>
      <c r="BB73" s="48">
        <f>BA73+SUM(N73:AZ73)</f>
        <v>79200</v>
      </c>
      <c r="BC73" s="37" t="str">
        <f>SpellNumber(L73,BB73)</f>
        <v>INR  Seventy Nine Thousand Two Hundred    Only</v>
      </c>
      <c r="IA73" s="38">
        <v>53</v>
      </c>
      <c r="IB73" s="77" t="s">
        <v>244</v>
      </c>
      <c r="IC73" s="38" t="s">
        <v>117</v>
      </c>
      <c r="ID73" s="38">
        <v>80</v>
      </c>
      <c r="IE73" s="39" t="s">
        <v>214</v>
      </c>
      <c r="IF73" s="39" t="s">
        <v>44</v>
      </c>
      <c r="IG73" s="39" t="s">
        <v>62</v>
      </c>
      <c r="IH73" s="39">
        <v>10</v>
      </c>
      <c r="II73" s="39" t="s">
        <v>39</v>
      </c>
    </row>
    <row r="74" spans="1:243" s="38" customFormat="1" ht="57" customHeight="1">
      <c r="A74" s="22">
        <v>54.1</v>
      </c>
      <c r="B74" s="97" t="s">
        <v>245</v>
      </c>
      <c r="C74" s="24" t="s">
        <v>118</v>
      </c>
      <c r="D74" s="78">
        <v>254</v>
      </c>
      <c r="E74" s="96" t="s">
        <v>215</v>
      </c>
      <c r="F74" s="78">
        <v>167</v>
      </c>
      <c r="G74" s="51"/>
      <c r="H74" s="52"/>
      <c r="I74" s="40" t="s">
        <v>40</v>
      </c>
      <c r="J74" s="43">
        <f>IF(I74="Less(-)",-1,1)</f>
        <v>1</v>
      </c>
      <c r="K74" s="44" t="s">
        <v>41</v>
      </c>
      <c r="L74" s="44" t="s">
        <v>4</v>
      </c>
      <c r="M74" s="74"/>
      <c r="N74" s="41"/>
      <c r="O74" s="41"/>
      <c r="P74" s="46"/>
      <c r="Q74" s="41"/>
      <c r="R74" s="41"/>
      <c r="S74" s="46"/>
      <c r="T74" s="46"/>
      <c r="U74" s="46"/>
      <c r="V74" s="46"/>
      <c r="W74" s="46"/>
      <c r="X74" s="46"/>
      <c r="Y74" s="46"/>
      <c r="Z74" s="46"/>
      <c r="AA74" s="46"/>
      <c r="AB74" s="46"/>
      <c r="AC74" s="46"/>
      <c r="AD74" s="46"/>
      <c r="AE74" s="46"/>
      <c r="AF74" s="46"/>
      <c r="AG74" s="46"/>
      <c r="AH74" s="46"/>
      <c r="AI74" s="46"/>
      <c r="AJ74" s="46"/>
      <c r="AK74" s="46"/>
      <c r="AL74" s="46"/>
      <c r="AM74" s="46"/>
      <c r="AN74" s="46"/>
      <c r="AO74" s="46"/>
      <c r="AP74" s="46"/>
      <c r="AQ74" s="46"/>
      <c r="AR74" s="46"/>
      <c r="AS74" s="46"/>
      <c r="AT74" s="46"/>
      <c r="AU74" s="46"/>
      <c r="AV74" s="46"/>
      <c r="AW74" s="46"/>
      <c r="AX74" s="46"/>
      <c r="AY74" s="46"/>
      <c r="AZ74" s="46"/>
      <c r="BA74" s="47">
        <f>total_amount_ba($B$2,$D$2,D74,F74,J74,K74,M74)</f>
        <v>42418</v>
      </c>
      <c r="BB74" s="48">
        <f>BA74+SUM(N74:AZ74)</f>
        <v>42418</v>
      </c>
      <c r="BC74" s="37" t="str">
        <f>SpellNumber(L74,BB74)</f>
        <v>INR  Forty Two Thousand Four Hundred &amp; Eighteen  Only</v>
      </c>
      <c r="IA74" s="38">
        <v>54.1</v>
      </c>
      <c r="IB74" s="77" t="s">
        <v>245</v>
      </c>
      <c r="IC74" s="38" t="s">
        <v>118</v>
      </c>
      <c r="ID74" s="38">
        <v>254</v>
      </c>
      <c r="IE74" s="39" t="s">
        <v>215</v>
      </c>
      <c r="IF74" s="39" t="s">
        <v>44</v>
      </c>
      <c r="IG74" s="39" t="s">
        <v>62</v>
      </c>
      <c r="IH74" s="39">
        <v>10</v>
      </c>
      <c r="II74" s="39" t="s">
        <v>39</v>
      </c>
    </row>
    <row r="75" spans="1:243" s="38" customFormat="1" ht="24.75" customHeight="1">
      <c r="A75" s="22">
        <v>54.2</v>
      </c>
      <c r="B75" s="97" t="s">
        <v>191</v>
      </c>
      <c r="C75" s="24" t="s">
        <v>119</v>
      </c>
      <c r="D75" s="78">
        <v>280</v>
      </c>
      <c r="E75" s="96" t="s">
        <v>215</v>
      </c>
      <c r="F75" s="78">
        <v>200</v>
      </c>
      <c r="G75" s="51"/>
      <c r="H75" s="52"/>
      <c r="I75" s="40" t="s">
        <v>40</v>
      </c>
      <c r="J75" s="43">
        <f t="shared" si="8"/>
        <v>1</v>
      </c>
      <c r="K75" s="44" t="s">
        <v>41</v>
      </c>
      <c r="L75" s="44" t="s">
        <v>4</v>
      </c>
      <c r="M75" s="74"/>
      <c r="N75" s="41"/>
      <c r="O75" s="41"/>
      <c r="P75" s="46"/>
      <c r="Q75" s="41"/>
      <c r="R75" s="41"/>
      <c r="S75" s="46"/>
      <c r="T75" s="46"/>
      <c r="U75" s="46"/>
      <c r="V75" s="46"/>
      <c r="W75" s="46"/>
      <c r="X75" s="46"/>
      <c r="Y75" s="46"/>
      <c r="Z75" s="46"/>
      <c r="AA75" s="46"/>
      <c r="AB75" s="46"/>
      <c r="AC75" s="46"/>
      <c r="AD75" s="46"/>
      <c r="AE75" s="46"/>
      <c r="AF75" s="46"/>
      <c r="AG75" s="46"/>
      <c r="AH75" s="46"/>
      <c r="AI75" s="46"/>
      <c r="AJ75" s="46"/>
      <c r="AK75" s="46"/>
      <c r="AL75" s="46"/>
      <c r="AM75" s="46"/>
      <c r="AN75" s="46"/>
      <c r="AO75" s="46"/>
      <c r="AP75" s="46"/>
      <c r="AQ75" s="46"/>
      <c r="AR75" s="46"/>
      <c r="AS75" s="46"/>
      <c r="AT75" s="46"/>
      <c r="AU75" s="46"/>
      <c r="AV75" s="46"/>
      <c r="AW75" s="46"/>
      <c r="AX75" s="46"/>
      <c r="AY75" s="46"/>
      <c r="AZ75" s="46"/>
      <c r="BA75" s="47">
        <f t="shared" si="12"/>
        <v>56000</v>
      </c>
      <c r="BB75" s="48">
        <f t="shared" si="13"/>
        <v>56000</v>
      </c>
      <c r="BC75" s="37" t="str">
        <f t="shared" si="14"/>
        <v>INR  Fifty Six Thousand    Only</v>
      </c>
      <c r="IA75" s="38">
        <v>54.2</v>
      </c>
      <c r="IB75" s="77" t="s">
        <v>191</v>
      </c>
      <c r="IC75" s="38" t="s">
        <v>119</v>
      </c>
      <c r="ID75" s="38">
        <v>280</v>
      </c>
      <c r="IE75" s="39" t="s">
        <v>215</v>
      </c>
      <c r="IF75" s="39" t="s">
        <v>44</v>
      </c>
      <c r="IG75" s="39" t="s">
        <v>62</v>
      </c>
      <c r="IH75" s="39">
        <v>10</v>
      </c>
      <c r="II75" s="39" t="s">
        <v>39</v>
      </c>
    </row>
    <row r="76" spans="1:243" s="38" customFormat="1" ht="34.5" customHeight="1">
      <c r="A76" s="22">
        <v>54.3</v>
      </c>
      <c r="B76" s="97" t="s">
        <v>192</v>
      </c>
      <c r="C76" s="24" t="s">
        <v>120</v>
      </c>
      <c r="D76" s="78">
        <v>80</v>
      </c>
      <c r="E76" s="96" t="s">
        <v>215</v>
      </c>
      <c r="F76" s="78">
        <v>249</v>
      </c>
      <c r="G76" s="51"/>
      <c r="H76" s="52"/>
      <c r="I76" s="40" t="s">
        <v>40</v>
      </c>
      <c r="J76" s="43">
        <f>IF(I76="Less(-)",-1,1)</f>
        <v>1</v>
      </c>
      <c r="K76" s="44" t="s">
        <v>41</v>
      </c>
      <c r="L76" s="44" t="s">
        <v>4</v>
      </c>
      <c r="M76" s="74"/>
      <c r="N76" s="41"/>
      <c r="O76" s="41"/>
      <c r="P76" s="46"/>
      <c r="Q76" s="41"/>
      <c r="R76" s="41"/>
      <c r="S76" s="46"/>
      <c r="T76" s="46"/>
      <c r="U76" s="46"/>
      <c r="V76" s="46"/>
      <c r="W76" s="46"/>
      <c r="X76" s="46"/>
      <c r="Y76" s="46"/>
      <c r="Z76" s="46"/>
      <c r="AA76" s="46"/>
      <c r="AB76" s="46"/>
      <c r="AC76" s="46"/>
      <c r="AD76" s="46"/>
      <c r="AE76" s="46"/>
      <c r="AF76" s="46"/>
      <c r="AG76" s="46"/>
      <c r="AH76" s="46"/>
      <c r="AI76" s="46"/>
      <c r="AJ76" s="46"/>
      <c r="AK76" s="46"/>
      <c r="AL76" s="46"/>
      <c r="AM76" s="46"/>
      <c r="AN76" s="46"/>
      <c r="AO76" s="46"/>
      <c r="AP76" s="46"/>
      <c r="AQ76" s="46"/>
      <c r="AR76" s="46"/>
      <c r="AS76" s="46"/>
      <c r="AT76" s="46"/>
      <c r="AU76" s="46"/>
      <c r="AV76" s="46"/>
      <c r="AW76" s="46"/>
      <c r="AX76" s="46"/>
      <c r="AY76" s="46"/>
      <c r="AZ76" s="46"/>
      <c r="BA76" s="47">
        <f>total_amount_ba($B$2,$D$2,D76,F76,J76,K76,M76)</f>
        <v>19920</v>
      </c>
      <c r="BB76" s="48">
        <f>BA76+SUM(N76:AZ76)</f>
        <v>19920</v>
      </c>
      <c r="BC76" s="37" t="str">
        <f>SpellNumber(L76,BB76)</f>
        <v>INR  Nineteen Thousand Nine Hundred &amp; Twenty  Only</v>
      </c>
      <c r="IA76" s="38">
        <v>54.3</v>
      </c>
      <c r="IB76" s="77" t="s">
        <v>192</v>
      </c>
      <c r="IC76" s="38" t="s">
        <v>120</v>
      </c>
      <c r="ID76" s="38">
        <v>80</v>
      </c>
      <c r="IE76" s="39" t="s">
        <v>215</v>
      </c>
      <c r="IF76" s="39" t="s">
        <v>44</v>
      </c>
      <c r="IG76" s="39" t="s">
        <v>62</v>
      </c>
      <c r="IH76" s="39">
        <v>10</v>
      </c>
      <c r="II76" s="39" t="s">
        <v>39</v>
      </c>
    </row>
    <row r="77" spans="1:243" s="38" customFormat="1" ht="38.25" customHeight="1">
      <c r="A77" s="22">
        <v>54.4</v>
      </c>
      <c r="B77" s="97" t="s">
        <v>193</v>
      </c>
      <c r="C77" s="24" t="s">
        <v>218</v>
      </c>
      <c r="D77" s="78">
        <v>25</v>
      </c>
      <c r="E77" s="96" t="s">
        <v>215</v>
      </c>
      <c r="F77" s="78">
        <v>394</v>
      </c>
      <c r="G77" s="51"/>
      <c r="H77" s="52"/>
      <c r="I77" s="40" t="s">
        <v>40</v>
      </c>
      <c r="J77" s="43">
        <f t="shared" si="8"/>
        <v>1</v>
      </c>
      <c r="K77" s="44" t="s">
        <v>41</v>
      </c>
      <c r="L77" s="44" t="s">
        <v>4</v>
      </c>
      <c r="M77" s="74"/>
      <c r="N77" s="41"/>
      <c r="O77" s="41"/>
      <c r="P77" s="46"/>
      <c r="Q77" s="41"/>
      <c r="R77" s="41"/>
      <c r="S77" s="46"/>
      <c r="T77" s="46"/>
      <c r="U77" s="46"/>
      <c r="V77" s="46"/>
      <c r="W77" s="46"/>
      <c r="X77" s="46"/>
      <c r="Y77" s="46"/>
      <c r="Z77" s="46"/>
      <c r="AA77" s="46"/>
      <c r="AB77" s="46"/>
      <c r="AC77" s="46"/>
      <c r="AD77" s="46"/>
      <c r="AE77" s="46"/>
      <c r="AF77" s="46"/>
      <c r="AG77" s="46"/>
      <c r="AH77" s="46"/>
      <c r="AI77" s="46"/>
      <c r="AJ77" s="46"/>
      <c r="AK77" s="46"/>
      <c r="AL77" s="46"/>
      <c r="AM77" s="46"/>
      <c r="AN77" s="46"/>
      <c r="AO77" s="46"/>
      <c r="AP77" s="46"/>
      <c r="AQ77" s="46"/>
      <c r="AR77" s="46"/>
      <c r="AS77" s="46"/>
      <c r="AT77" s="46"/>
      <c r="AU77" s="46"/>
      <c r="AV77" s="46"/>
      <c r="AW77" s="46"/>
      <c r="AX77" s="46"/>
      <c r="AY77" s="46"/>
      <c r="AZ77" s="46"/>
      <c r="BA77" s="47">
        <f t="shared" si="12"/>
        <v>9850</v>
      </c>
      <c r="BB77" s="48">
        <f t="shared" si="13"/>
        <v>9850</v>
      </c>
      <c r="BC77" s="37" t="str">
        <f t="shared" si="14"/>
        <v>INR  Nine Thousand Eight Hundred &amp; Fifty  Only</v>
      </c>
      <c r="IA77" s="38">
        <v>54.4</v>
      </c>
      <c r="IB77" s="77" t="s">
        <v>193</v>
      </c>
      <c r="IC77" s="38" t="s">
        <v>218</v>
      </c>
      <c r="ID77" s="38">
        <v>25</v>
      </c>
      <c r="IE77" s="39" t="s">
        <v>215</v>
      </c>
      <c r="IF77" s="39" t="s">
        <v>44</v>
      </c>
      <c r="IG77" s="39" t="s">
        <v>62</v>
      </c>
      <c r="IH77" s="39">
        <v>10</v>
      </c>
      <c r="II77" s="39" t="s">
        <v>39</v>
      </c>
    </row>
    <row r="78" spans="1:243" s="38" customFormat="1" ht="41.25" customHeight="1">
      <c r="A78" s="22">
        <v>54.5</v>
      </c>
      <c r="B78" s="97" t="s">
        <v>194</v>
      </c>
      <c r="C78" s="24" t="s">
        <v>219</v>
      </c>
      <c r="D78" s="78">
        <v>4</v>
      </c>
      <c r="E78" s="96" t="s">
        <v>215</v>
      </c>
      <c r="F78" s="78">
        <v>543</v>
      </c>
      <c r="G78" s="51"/>
      <c r="H78" s="52"/>
      <c r="I78" s="40" t="s">
        <v>40</v>
      </c>
      <c r="J78" s="43">
        <f>IF(I78="Less(-)",-1,1)</f>
        <v>1</v>
      </c>
      <c r="K78" s="44" t="s">
        <v>41</v>
      </c>
      <c r="L78" s="44" t="s">
        <v>4</v>
      </c>
      <c r="M78" s="74"/>
      <c r="N78" s="41"/>
      <c r="O78" s="41"/>
      <c r="P78" s="46"/>
      <c r="Q78" s="41"/>
      <c r="R78" s="41"/>
      <c r="S78" s="46"/>
      <c r="T78" s="46"/>
      <c r="U78" s="46"/>
      <c r="V78" s="46"/>
      <c r="W78" s="46"/>
      <c r="X78" s="46"/>
      <c r="Y78" s="46"/>
      <c r="Z78" s="46"/>
      <c r="AA78" s="46"/>
      <c r="AB78" s="46"/>
      <c r="AC78" s="46"/>
      <c r="AD78" s="46"/>
      <c r="AE78" s="46"/>
      <c r="AF78" s="46"/>
      <c r="AG78" s="46"/>
      <c r="AH78" s="46"/>
      <c r="AI78" s="46"/>
      <c r="AJ78" s="46"/>
      <c r="AK78" s="46"/>
      <c r="AL78" s="46"/>
      <c r="AM78" s="46"/>
      <c r="AN78" s="46"/>
      <c r="AO78" s="46"/>
      <c r="AP78" s="46"/>
      <c r="AQ78" s="46"/>
      <c r="AR78" s="46"/>
      <c r="AS78" s="46"/>
      <c r="AT78" s="46"/>
      <c r="AU78" s="46"/>
      <c r="AV78" s="46"/>
      <c r="AW78" s="46"/>
      <c r="AX78" s="46"/>
      <c r="AY78" s="46"/>
      <c r="AZ78" s="46"/>
      <c r="BA78" s="47">
        <f>total_amount_ba($B$2,$D$2,D78,F78,J78,K78,M78)</f>
        <v>2172</v>
      </c>
      <c r="BB78" s="48">
        <f>BA78+SUM(N78:AZ78)</f>
        <v>2172</v>
      </c>
      <c r="BC78" s="37" t="str">
        <f>SpellNumber(L78,BB78)</f>
        <v>INR  Two Thousand One Hundred &amp; Seventy Two  Only</v>
      </c>
      <c r="IA78" s="38">
        <v>54.5</v>
      </c>
      <c r="IB78" s="77" t="s">
        <v>194</v>
      </c>
      <c r="IC78" s="38" t="s">
        <v>219</v>
      </c>
      <c r="ID78" s="38">
        <v>4</v>
      </c>
      <c r="IE78" s="39" t="s">
        <v>215</v>
      </c>
      <c r="IF78" s="39" t="s">
        <v>44</v>
      </c>
      <c r="IG78" s="39" t="s">
        <v>62</v>
      </c>
      <c r="IH78" s="39">
        <v>10</v>
      </c>
      <c r="II78" s="39" t="s">
        <v>39</v>
      </c>
    </row>
    <row r="79" spans="1:243" s="38" customFormat="1" ht="57" customHeight="1">
      <c r="A79" s="22">
        <v>55</v>
      </c>
      <c r="B79" s="98" t="s">
        <v>195</v>
      </c>
      <c r="C79" s="24" t="s">
        <v>220</v>
      </c>
      <c r="D79" s="78">
        <v>38</v>
      </c>
      <c r="E79" s="96" t="s">
        <v>39</v>
      </c>
      <c r="F79" s="78">
        <v>582</v>
      </c>
      <c r="G79" s="51"/>
      <c r="H79" s="52"/>
      <c r="I79" s="40" t="s">
        <v>40</v>
      </c>
      <c r="J79" s="43">
        <f t="shared" si="8"/>
        <v>1</v>
      </c>
      <c r="K79" s="44" t="s">
        <v>41</v>
      </c>
      <c r="L79" s="44" t="s">
        <v>4</v>
      </c>
      <c r="M79" s="74"/>
      <c r="N79" s="41"/>
      <c r="O79" s="41"/>
      <c r="P79" s="46"/>
      <c r="Q79" s="41"/>
      <c r="R79" s="41"/>
      <c r="S79" s="46"/>
      <c r="T79" s="46"/>
      <c r="U79" s="46"/>
      <c r="V79" s="46"/>
      <c r="W79" s="46"/>
      <c r="X79" s="46"/>
      <c r="Y79" s="46"/>
      <c r="Z79" s="46"/>
      <c r="AA79" s="46"/>
      <c r="AB79" s="46"/>
      <c r="AC79" s="46"/>
      <c r="AD79" s="46"/>
      <c r="AE79" s="46"/>
      <c r="AF79" s="46"/>
      <c r="AG79" s="46"/>
      <c r="AH79" s="46"/>
      <c r="AI79" s="46"/>
      <c r="AJ79" s="46"/>
      <c r="AK79" s="46"/>
      <c r="AL79" s="46"/>
      <c r="AM79" s="46"/>
      <c r="AN79" s="46"/>
      <c r="AO79" s="46"/>
      <c r="AP79" s="46"/>
      <c r="AQ79" s="46"/>
      <c r="AR79" s="46"/>
      <c r="AS79" s="46"/>
      <c r="AT79" s="46"/>
      <c r="AU79" s="46"/>
      <c r="AV79" s="46"/>
      <c r="AW79" s="46"/>
      <c r="AX79" s="46"/>
      <c r="AY79" s="46"/>
      <c r="AZ79" s="46"/>
      <c r="BA79" s="47">
        <f t="shared" si="12"/>
        <v>22116</v>
      </c>
      <c r="BB79" s="48">
        <f t="shared" si="13"/>
        <v>22116</v>
      </c>
      <c r="BC79" s="37" t="str">
        <f t="shared" si="14"/>
        <v>INR  Twenty Two Thousand One Hundred &amp; Sixteen  Only</v>
      </c>
      <c r="IA79" s="38">
        <v>55</v>
      </c>
      <c r="IB79" s="77" t="s">
        <v>195</v>
      </c>
      <c r="IC79" s="38" t="s">
        <v>220</v>
      </c>
      <c r="ID79" s="38">
        <v>38</v>
      </c>
      <c r="IE79" s="39" t="s">
        <v>39</v>
      </c>
      <c r="IF79" s="39" t="s">
        <v>44</v>
      </c>
      <c r="IG79" s="39" t="s">
        <v>62</v>
      </c>
      <c r="IH79" s="39">
        <v>10</v>
      </c>
      <c r="II79" s="39" t="s">
        <v>39</v>
      </c>
    </row>
    <row r="80" spans="1:243" s="38" customFormat="1" ht="57" customHeight="1">
      <c r="A80" s="22">
        <v>56</v>
      </c>
      <c r="B80" s="97" t="s">
        <v>196</v>
      </c>
      <c r="C80" s="24" t="s">
        <v>221</v>
      </c>
      <c r="D80" s="78">
        <v>38</v>
      </c>
      <c r="E80" s="96" t="s">
        <v>39</v>
      </c>
      <c r="F80" s="78">
        <v>495</v>
      </c>
      <c r="G80" s="51"/>
      <c r="H80" s="52"/>
      <c r="I80" s="40" t="s">
        <v>40</v>
      </c>
      <c r="J80" s="43">
        <f>IF(I80="Less(-)",-1,1)</f>
        <v>1</v>
      </c>
      <c r="K80" s="44" t="s">
        <v>41</v>
      </c>
      <c r="L80" s="44" t="s">
        <v>4</v>
      </c>
      <c r="M80" s="74"/>
      <c r="N80" s="41"/>
      <c r="O80" s="41"/>
      <c r="P80" s="46"/>
      <c r="Q80" s="41"/>
      <c r="R80" s="41"/>
      <c r="S80" s="46"/>
      <c r="T80" s="46"/>
      <c r="U80" s="46"/>
      <c r="V80" s="46"/>
      <c r="W80" s="46"/>
      <c r="X80" s="46"/>
      <c r="Y80" s="46"/>
      <c r="Z80" s="46"/>
      <c r="AA80" s="46"/>
      <c r="AB80" s="46"/>
      <c r="AC80" s="46"/>
      <c r="AD80" s="46"/>
      <c r="AE80" s="46"/>
      <c r="AF80" s="46"/>
      <c r="AG80" s="46"/>
      <c r="AH80" s="46"/>
      <c r="AI80" s="46"/>
      <c r="AJ80" s="46"/>
      <c r="AK80" s="46"/>
      <c r="AL80" s="46"/>
      <c r="AM80" s="46"/>
      <c r="AN80" s="46"/>
      <c r="AO80" s="46"/>
      <c r="AP80" s="46"/>
      <c r="AQ80" s="46"/>
      <c r="AR80" s="46"/>
      <c r="AS80" s="46"/>
      <c r="AT80" s="46"/>
      <c r="AU80" s="46"/>
      <c r="AV80" s="46"/>
      <c r="AW80" s="46"/>
      <c r="AX80" s="46"/>
      <c r="AY80" s="46"/>
      <c r="AZ80" s="46"/>
      <c r="BA80" s="47">
        <f>total_amount_ba($B$2,$D$2,D80,F80,J80,K80,M80)</f>
        <v>18810</v>
      </c>
      <c r="BB80" s="48">
        <f>BA80+SUM(N80:AZ80)</f>
        <v>18810</v>
      </c>
      <c r="BC80" s="37" t="str">
        <f>SpellNumber(L80,BB80)</f>
        <v>INR  Eighteen Thousand Eight Hundred &amp; Ten  Only</v>
      </c>
      <c r="IA80" s="38">
        <v>56</v>
      </c>
      <c r="IB80" s="77" t="s">
        <v>310</v>
      </c>
      <c r="IC80" s="38" t="s">
        <v>221</v>
      </c>
      <c r="ID80" s="38">
        <v>38</v>
      </c>
      <c r="IE80" s="39" t="s">
        <v>39</v>
      </c>
      <c r="IF80" s="39" t="s">
        <v>44</v>
      </c>
      <c r="IG80" s="39" t="s">
        <v>62</v>
      </c>
      <c r="IH80" s="39">
        <v>10</v>
      </c>
      <c r="II80" s="39" t="s">
        <v>39</v>
      </c>
    </row>
    <row r="81" spans="1:243" s="38" customFormat="1" ht="57" customHeight="1">
      <c r="A81" s="22">
        <v>57</v>
      </c>
      <c r="B81" s="97" t="s">
        <v>197</v>
      </c>
      <c r="C81" s="24" t="s">
        <v>222</v>
      </c>
      <c r="D81" s="78">
        <v>15</v>
      </c>
      <c r="E81" s="96" t="s">
        <v>39</v>
      </c>
      <c r="F81" s="78">
        <v>639</v>
      </c>
      <c r="G81" s="51"/>
      <c r="H81" s="52"/>
      <c r="I81" s="40" t="s">
        <v>40</v>
      </c>
      <c r="J81" s="43">
        <f t="shared" si="8"/>
        <v>1</v>
      </c>
      <c r="K81" s="44" t="s">
        <v>41</v>
      </c>
      <c r="L81" s="44" t="s">
        <v>4</v>
      </c>
      <c r="M81" s="74"/>
      <c r="N81" s="41"/>
      <c r="O81" s="41"/>
      <c r="P81" s="46"/>
      <c r="Q81" s="41"/>
      <c r="R81" s="41"/>
      <c r="S81" s="46"/>
      <c r="T81" s="46"/>
      <c r="U81" s="46"/>
      <c r="V81" s="46"/>
      <c r="W81" s="46"/>
      <c r="X81" s="46"/>
      <c r="Y81" s="46"/>
      <c r="Z81" s="46"/>
      <c r="AA81" s="46"/>
      <c r="AB81" s="46"/>
      <c r="AC81" s="46"/>
      <c r="AD81" s="46"/>
      <c r="AE81" s="46"/>
      <c r="AF81" s="46"/>
      <c r="AG81" s="46"/>
      <c r="AH81" s="46"/>
      <c r="AI81" s="46"/>
      <c r="AJ81" s="46"/>
      <c r="AK81" s="46"/>
      <c r="AL81" s="46"/>
      <c r="AM81" s="46"/>
      <c r="AN81" s="46"/>
      <c r="AO81" s="46"/>
      <c r="AP81" s="46"/>
      <c r="AQ81" s="46"/>
      <c r="AR81" s="46"/>
      <c r="AS81" s="46"/>
      <c r="AT81" s="46"/>
      <c r="AU81" s="46"/>
      <c r="AV81" s="46"/>
      <c r="AW81" s="46"/>
      <c r="AX81" s="46"/>
      <c r="AY81" s="46"/>
      <c r="AZ81" s="46"/>
      <c r="BA81" s="47">
        <f t="shared" si="12"/>
        <v>9585</v>
      </c>
      <c r="BB81" s="48">
        <f t="shared" si="13"/>
        <v>9585</v>
      </c>
      <c r="BC81" s="37" t="str">
        <f t="shared" si="14"/>
        <v>INR  Nine Thousand Five Hundred &amp; Eighty Five  Only</v>
      </c>
      <c r="IA81" s="38">
        <v>57</v>
      </c>
      <c r="IB81" s="77" t="s">
        <v>311</v>
      </c>
      <c r="IC81" s="38" t="s">
        <v>222</v>
      </c>
      <c r="ID81" s="38">
        <v>15</v>
      </c>
      <c r="IE81" s="39" t="s">
        <v>39</v>
      </c>
      <c r="IF81" s="39" t="s">
        <v>44</v>
      </c>
      <c r="IG81" s="39" t="s">
        <v>62</v>
      </c>
      <c r="IH81" s="39">
        <v>10</v>
      </c>
      <c r="II81" s="39" t="s">
        <v>39</v>
      </c>
    </row>
    <row r="82" spans="1:243" s="38" customFormat="1" ht="71.25" customHeight="1">
      <c r="A82" s="22">
        <v>58</v>
      </c>
      <c r="B82" s="98" t="s">
        <v>246</v>
      </c>
      <c r="C82" s="24" t="s">
        <v>223</v>
      </c>
      <c r="D82" s="78">
        <v>1</v>
      </c>
      <c r="E82" s="96" t="s">
        <v>39</v>
      </c>
      <c r="F82" s="78">
        <v>3068</v>
      </c>
      <c r="G82" s="51"/>
      <c r="H82" s="52"/>
      <c r="I82" s="40" t="s">
        <v>40</v>
      </c>
      <c r="J82" s="43">
        <f t="shared" si="8"/>
        <v>1</v>
      </c>
      <c r="K82" s="44" t="s">
        <v>41</v>
      </c>
      <c r="L82" s="44" t="s">
        <v>4</v>
      </c>
      <c r="M82" s="74"/>
      <c r="N82" s="41"/>
      <c r="O82" s="41"/>
      <c r="P82" s="46"/>
      <c r="Q82" s="41"/>
      <c r="R82" s="41"/>
      <c r="S82" s="46"/>
      <c r="T82" s="46"/>
      <c r="U82" s="46"/>
      <c r="V82" s="46"/>
      <c r="W82" s="46"/>
      <c r="X82" s="46"/>
      <c r="Y82" s="46"/>
      <c r="Z82" s="46"/>
      <c r="AA82" s="46"/>
      <c r="AB82" s="46"/>
      <c r="AC82" s="46"/>
      <c r="AD82" s="46"/>
      <c r="AE82" s="46"/>
      <c r="AF82" s="46"/>
      <c r="AG82" s="46"/>
      <c r="AH82" s="46"/>
      <c r="AI82" s="46"/>
      <c r="AJ82" s="46"/>
      <c r="AK82" s="46"/>
      <c r="AL82" s="46"/>
      <c r="AM82" s="46"/>
      <c r="AN82" s="46"/>
      <c r="AO82" s="46"/>
      <c r="AP82" s="46"/>
      <c r="AQ82" s="46"/>
      <c r="AR82" s="46"/>
      <c r="AS82" s="46"/>
      <c r="AT82" s="46"/>
      <c r="AU82" s="46"/>
      <c r="AV82" s="46"/>
      <c r="AW82" s="46"/>
      <c r="AX82" s="46"/>
      <c r="AY82" s="46"/>
      <c r="AZ82" s="46"/>
      <c r="BA82" s="47">
        <f t="shared" si="12"/>
        <v>3068</v>
      </c>
      <c r="BB82" s="48">
        <f t="shared" si="13"/>
        <v>3068</v>
      </c>
      <c r="BC82" s="37" t="str">
        <f t="shared" si="14"/>
        <v>INR  Three Thousand  &amp;Sixty Eight  Only</v>
      </c>
      <c r="IA82" s="38">
        <v>58</v>
      </c>
      <c r="IB82" s="77" t="s">
        <v>246</v>
      </c>
      <c r="IC82" s="38" t="s">
        <v>223</v>
      </c>
      <c r="ID82" s="38">
        <v>1</v>
      </c>
      <c r="IE82" s="39" t="s">
        <v>39</v>
      </c>
      <c r="IF82" s="39" t="s">
        <v>44</v>
      </c>
      <c r="IG82" s="39" t="s">
        <v>62</v>
      </c>
      <c r="IH82" s="39">
        <v>10</v>
      </c>
      <c r="II82" s="39" t="s">
        <v>39</v>
      </c>
    </row>
    <row r="83" spans="1:243" s="38" customFormat="1" ht="86.25" customHeight="1">
      <c r="A83" s="22">
        <v>59</v>
      </c>
      <c r="B83" s="98" t="s">
        <v>247</v>
      </c>
      <c r="C83" s="24" t="s">
        <v>224</v>
      </c>
      <c r="D83" s="78">
        <v>1</v>
      </c>
      <c r="E83" s="96" t="s">
        <v>39</v>
      </c>
      <c r="F83" s="78">
        <v>7744</v>
      </c>
      <c r="G83" s="51"/>
      <c r="H83" s="52"/>
      <c r="I83" s="40" t="s">
        <v>40</v>
      </c>
      <c r="J83" s="43">
        <f t="shared" si="8"/>
        <v>1</v>
      </c>
      <c r="K83" s="44" t="s">
        <v>41</v>
      </c>
      <c r="L83" s="44" t="s">
        <v>4</v>
      </c>
      <c r="M83" s="74"/>
      <c r="N83" s="41"/>
      <c r="O83" s="41"/>
      <c r="P83" s="46"/>
      <c r="Q83" s="41"/>
      <c r="R83" s="41"/>
      <c r="S83" s="46"/>
      <c r="T83" s="46"/>
      <c r="U83" s="46"/>
      <c r="V83" s="46"/>
      <c r="W83" s="46"/>
      <c r="X83" s="46"/>
      <c r="Y83" s="46"/>
      <c r="Z83" s="46"/>
      <c r="AA83" s="46"/>
      <c r="AB83" s="46"/>
      <c r="AC83" s="46"/>
      <c r="AD83" s="46"/>
      <c r="AE83" s="46"/>
      <c r="AF83" s="46"/>
      <c r="AG83" s="46"/>
      <c r="AH83" s="46"/>
      <c r="AI83" s="46"/>
      <c r="AJ83" s="46"/>
      <c r="AK83" s="46"/>
      <c r="AL83" s="46"/>
      <c r="AM83" s="46"/>
      <c r="AN83" s="46"/>
      <c r="AO83" s="46"/>
      <c r="AP83" s="46"/>
      <c r="AQ83" s="46"/>
      <c r="AR83" s="46"/>
      <c r="AS83" s="46"/>
      <c r="AT83" s="46"/>
      <c r="AU83" s="46"/>
      <c r="AV83" s="46"/>
      <c r="AW83" s="46"/>
      <c r="AX83" s="46"/>
      <c r="AY83" s="46"/>
      <c r="AZ83" s="46"/>
      <c r="BA83" s="47">
        <f t="shared" si="12"/>
        <v>7744</v>
      </c>
      <c r="BB83" s="48">
        <f t="shared" si="13"/>
        <v>7744</v>
      </c>
      <c r="BC83" s="37" t="str">
        <f t="shared" si="14"/>
        <v>INR  Seven Thousand Seven Hundred &amp; Forty Four  Only</v>
      </c>
      <c r="IA83" s="38">
        <v>59</v>
      </c>
      <c r="IB83" s="77" t="s">
        <v>247</v>
      </c>
      <c r="IC83" s="38" t="s">
        <v>224</v>
      </c>
      <c r="ID83" s="38">
        <v>1</v>
      </c>
      <c r="IE83" s="39" t="s">
        <v>39</v>
      </c>
      <c r="IF83" s="39" t="s">
        <v>44</v>
      </c>
      <c r="IG83" s="39" t="s">
        <v>62</v>
      </c>
      <c r="IH83" s="39">
        <v>10</v>
      </c>
      <c r="II83" s="39" t="s">
        <v>39</v>
      </c>
    </row>
    <row r="84" spans="1:243" s="38" customFormat="1" ht="57" customHeight="1">
      <c r="A84" s="22">
        <v>60.1</v>
      </c>
      <c r="B84" s="99" t="s">
        <v>248</v>
      </c>
      <c r="C84" s="24" t="s">
        <v>225</v>
      </c>
      <c r="D84" s="78">
        <v>30</v>
      </c>
      <c r="E84" s="96" t="s">
        <v>39</v>
      </c>
      <c r="F84" s="78">
        <v>199</v>
      </c>
      <c r="G84" s="51"/>
      <c r="H84" s="52"/>
      <c r="I84" s="40" t="s">
        <v>40</v>
      </c>
      <c r="J84" s="43">
        <f t="shared" si="8"/>
        <v>1</v>
      </c>
      <c r="K84" s="44" t="s">
        <v>41</v>
      </c>
      <c r="L84" s="44" t="s">
        <v>4</v>
      </c>
      <c r="M84" s="74"/>
      <c r="N84" s="41"/>
      <c r="O84" s="41"/>
      <c r="P84" s="46"/>
      <c r="Q84" s="41"/>
      <c r="R84" s="41"/>
      <c r="S84" s="46"/>
      <c r="T84" s="46"/>
      <c r="U84" s="46"/>
      <c r="V84" s="46"/>
      <c r="W84" s="46"/>
      <c r="X84" s="46"/>
      <c r="Y84" s="46"/>
      <c r="Z84" s="46"/>
      <c r="AA84" s="46"/>
      <c r="AB84" s="46"/>
      <c r="AC84" s="46"/>
      <c r="AD84" s="46"/>
      <c r="AE84" s="46"/>
      <c r="AF84" s="46"/>
      <c r="AG84" s="46"/>
      <c r="AH84" s="46"/>
      <c r="AI84" s="46"/>
      <c r="AJ84" s="46"/>
      <c r="AK84" s="46"/>
      <c r="AL84" s="46"/>
      <c r="AM84" s="46"/>
      <c r="AN84" s="46"/>
      <c r="AO84" s="46"/>
      <c r="AP84" s="46"/>
      <c r="AQ84" s="46"/>
      <c r="AR84" s="46"/>
      <c r="AS84" s="46"/>
      <c r="AT84" s="46"/>
      <c r="AU84" s="46"/>
      <c r="AV84" s="46"/>
      <c r="AW84" s="46"/>
      <c r="AX84" s="46"/>
      <c r="AY84" s="46"/>
      <c r="AZ84" s="46"/>
      <c r="BA84" s="47">
        <f t="shared" si="12"/>
        <v>5970</v>
      </c>
      <c r="BB84" s="48">
        <f t="shared" si="13"/>
        <v>5970</v>
      </c>
      <c r="BC84" s="37" t="str">
        <f t="shared" si="14"/>
        <v>INR  Five Thousand Nine Hundred &amp; Seventy  Only</v>
      </c>
      <c r="IA84" s="38">
        <v>60.1</v>
      </c>
      <c r="IB84" s="77" t="s">
        <v>248</v>
      </c>
      <c r="IC84" s="38" t="s">
        <v>225</v>
      </c>
      <c r="ID84" s="38">
        <v>30</v>
      </c>
      <c r="IE84" s="39" t="s">
        <v>39</v>
      </c>
      <c r="IF84" s="39" t="s">
        <v>44</v>
      </c>
      <c r="IG84" s="39" t="s">
        <v>62</v>
      </c>
      <c r="IH84" s="39">
        <v>10</v>
      </c>
      <c r="II84" s="39" t="s">
        <v>39</v>
      </c>
    </row>
    <row r="85" spans="1:243" s="38" customFormat="1" ht="36" customHeight="1">
      <c r="A85" s="22">
        <v>60.2</v>
      </c>
      <c r="B85" s="100" t="s">
        <v>198</v>
      </c>
      <c r="C85" s="24" t="s">
        <v>226</v>
      </c>
      <c r="D85" s="78">
        <v>3</v>
      </c>
      <c r="E85" s="96" t="s">
        <v>39</v>
      </c>
      <c r="F85" s="78">
        <v>670</v>
      </c>
      <c r="G85" s="51"/>
      <c r="H85" s="52"/>
      <c r="I85" s="40" t="s">
        <v>40</v>
      </c>
      <c r="J85" s="43">
        <f>IF(I85="Less(-)",-1,1)</f>
        <v>1</v>
      </c>
      <c r="K85" s="44" t="s">
        <v>41</v>
      </c>
      <c r="L85" s="44" t="s">
        <v>4</v>
      </c>
      <c r="M85" s="74"/>
      <c r="N85" s="41"/>
      <c r="O85" s="41"/>
      <c r="P85" s="46"/>
      <c r="Q85" s="41"/>
      <c r="R85" s="41"/>
      <c r="S85" s="46"/>
      <c r="T85" s="46"/>
      <c r="U85" s="46"/>
      <c r="V85" s="46"/>
      <c r="W85" s="46"/>
      <c r="X85" s="46"/>
      <c r="Y85" s="46"/>
      <c r="Z85" s="46"/>
      <c r="AA85" s="46"/>
      <c r="AB85" s="46"/>
      <c r="AC85" s="46"/>
      <c r="AD85" s="46"/>
      <c r="AE85" s="46"/>
      <c r="AF85" s="46"/>
      <c r="AG85" s="46"/>
      <c r="AH85" s="46"/>
      <c r="AI85" s="46"/>
      <c r="AJ85" s="46"/>
      <c r="AK85" s="46"/>
      <c r="AL85" s="46"/>
      <c r="AM85" s="46"/>
      <c r="AN85" s="46"/>
      <c r="AO85" s="46"/>
      <c r="AP85" s="46"/>
      <c r="AQ85" s="46"/>
      <c r="AR85" s="46"/>
      <c r="AS85" s="46"/>
      <c r="AT85" s="46"/>
      <c r="AU85" s="46"/>
      <c r="AV85" s="46"/>
      <c r="AW85" s="46"/>
      <c r="AX85" s="46"/>
      <c r="AY85" s="46"/>
      <c r="AZ85" s="46"/>
      <c r="BA85" s="47">
        <f>total_amount_ba($B$2,$D$2,D85,F85,J85,K85,M85)</f>
        <v>2010</v>
      </c>
      <c r="BB85" s="48">
        <f>BA85+SUM(N85:AZ85)</f>
        <v>2010</v>
      </c>
      <c r="BC85" s="37" t="str">
        <f>SpellNumber(L85,BB85)</f>
        <v>INR  Two Thousand  &amp;Ten  Only</v>
      </c>
      <c r="IA85" s="38">
        <v>60.2</v>
      </c>
      <c r="IB85" s="77" t="s">
        <v>198</v>
      </c>
      <c r="IC85" s="38" t="s">
        <v>226</v>
      </c>
      <c r="ID85" s="38">
        <v>3</v>
      </c>
      <c r="IE85" s="39" t="s">
        <v>39</v>
      </c>
      <c r="IF85" s="39" t="s">
        <v>44</v>
      </c>
      <c r="IG85" s="39" t="s">
        <v>62</v>
      </c>
      <c r="IH85" s="39">
        <v>10</v>
      </c>
      <c r="II85" s="39" t="s">
        <v>39</v>
      </c>
    </row>
    <row r="86" spans="1:243" s="38" customFormat="1" ht="39" customHeight="1">
      <c r="A86" s="22">
        <v>60.3</v>
      </c>
      <c r="B86" s="100" t="s">
        <v>199</v>
      </c>
      <c r="C86" s="24" t="s">
        <v>227</v>
      </c>
      <c r="D86" s="78">
        <v>1</v>
      </c>
      <c r="E86" s="96" t="s">
        <v>39</v>
      </c>
      <c r="F86" s="78">
        <v>556</v>
      </c>
      <c r="G86" s="51"/>
      <c r="H86" s="52"/>
      <c r="I86" s="40" t="s">
        <v>40</v>
      </c>
      <c r="J86" s="43">
        <f t="shared" si="8"/>
        <v>1</v>
      </c>
      <c r="K86" s="44" t="s">
        <v>41</v>
      </c>
      <c r="L86" s="44" t="s">
        <v>4</v>
      </c>
      <c r="M86" s="74"/>
      <c r="N86" s="41"/>
      <c r="O86" s="41"/>
      <c r="P86" s="46"/>
      <c r="Q86" s="41"/>
      <c r="R86" s="41"/>
      <c r="S86" s="46"/>
      <c r="T86" s="46"/>
      <c r="U86" s="46"/>
      <c r="V86" s="46"/>
      <c r="W86" s="46"/>
      <c r="X86" s="46"/>
      <c r="Y86" s="46"/>
      <c r="Z86" s="46"/>
      <c r="AA86" s="46"/>
      <c r="AB86" s="46"/>
      <c r="AC86" s="46"/>
      <c r="AD86" s="46"/>
      <c r="AE86" s="46"/>
      <c r="AF86" s="46"/>
      <c r="AG86" s="46"/>
      <c r="AH86" s="46"/>
      <c r="AI86" s="46"/>
      <c r="AJ86" s="46"/>
      <c r="AK86" s="46"/>
      <c r="AL86" s="46"/>
      <c r="AM86" s="46"/>
      <c r="AN86" s="46"/>
      <c r="AO86" s="46"/>
      <c r="AP86" s="46"/>
      <c r="AQ86" s="46"/>
      <c r="AR86" s="46"/>
      <c r="AS86" s="46"/>
      <c r="AT86" s="46"/>
      <c r="AU86" s="46"/>
      <c r="AV86" s="46"/>
      <c r="AW86" s="46"/>
      <c r="AX86" s="46"/>
      <c r="AY86" s="46"/>
      <c r="AZ86" s="46"/>
      <c r="BA86" s="47">
        <f t="shared" si="12"/>
        <v>556</v>
      </c>
      <c r="BB86" s="48">
        <f t="shared" si="13"/>
        <v>556</v>
      </c>
      <c r="BC86" s="37" t="str">
        <f t="shared" si="14"/>
        <v>INR  Five Hundred &amp; Fifty Six  Only</v>
      </c>
      <c r="IA86" s="38">
        <v>60.3</v>
      </c>
      <c r="IB86" s="77" t="s">
        <v>199</v>
      </c>
      <c r="IC86" s="38" t="s">
        <v>227</v>
      </c>
      <c r="ID86" s="38">
        <v>1</v>
      </c>
      <c r="IE86" s="39" t="s">
        <v>39</v>
      </c>
      <c r="IF86" s="39" t="s">
        <v>44</v>
      </c>
      <c r="IG86" s="39" t="s">
        <v>62</v>
      </c>
      <c r="IH86" s="39">
        <v>10</v>
      </c>
      <c r="II86" s="39" t="s">
        <v>39</v>
      </c>
    </row>
    <row r="87" spans="1:243" s="38" customFormat="1" ht="45" customHeight="1">
      <c r="A87" s="22">
        <v>60.4</v>
      </c>
      <c r="B87" s="100" t="s">
        <v>200</v>
      </c>
      <c r="C87" s="24" t="s">
        <v>228</v>
      </c>
      <c r="D87" s="78">
        <v>1</v>
      </c>
      <c r="E87" s="96" t="s">
        <v>39</v>
      </c>
      <c r="F87" s="78">
        <v>826</v>
      </c>
      <c r="G87" s="51"/>
      <c r="H87" s="52"/>
      <c r="I87" s="40" t="s">
        <v>40</v>
      </c>
      <c r="J87" s="43">
        <f>IF(I87="Less(-)",-1,1)</f>
        <v>1</v>
      </c>
      <c r="K87" s="44" t="s">
        <v>41</v>
      </c>
      <c r="L87" s="44" t="s">
        <v>4</v>
      </c>
      <c r="M87" s="74"/>
      <c r="N87" s="41"/>
      <c r="O87" s="41"/>
      <c r="P87" s="46"/>
      <c r="Q87" s="41"/>
      <c r="R87" s="41"/>
      <c r="S87" s="46"/>
      <c r="T87" s="46"/>
      <c r="U87" s="46"/>
      <c r="V87" s="46"/>
      <c r="W87" s="46"/>
      <c r="X87" s="46"/>
      <c r="Y87" s="46"/>
      <c r="Z87" s="46"/>
      <c r="AA87" s="46"/>
      <c r="AB87" s="46"/>
      <c r="AC87" s="46"/>
      <c r="AD87" s="46"/>
      <c r="AE87" s="46"/>
      <c r="AF87" s="46"/>
      <c r="AG87" s="46"/>
      <c r="AH87" s="46"/>
      <c r="AI87" s="46"/>
      <c r="AJ87" s="46"/>
      <c r="AK87" s="46"/>
      <c r="AL87" s="46"/>
      <c r="AM87" s="46"/>
      <c r="AN87" s="46"/>
      <c r="AO87" s="46"/>
      <c r="AP87" s="46"/>
      <c r="AQ87" s="46"/>
      <c r="AR87" s="46"/>
      <c r="AS87" s="46"/>
      <c r="AT87" s="46"/>
      <c r="AU87" s="46"/>
      <c r="AV87" s="46"/>
      <c r="AW87" s="46"/>
      <c r="AX87" s="46"/>
      <c r="AY87" s="46"/>
      <c r="AZ87" s="46"/>
      <c r="BA87" s="47">
        <f>total_amount_ba($B$2,$D$2,D87,F87,J87,K87,M87)</f>
        <v>826</v>
      </c>
      <c r="BB87" s="48">
        <f>BA87+SUM(N87:AZ87)</f>
        <v>826</v>
      </c>
      <c r="BC87" s="37" t="str">
        <f>SpellNumber(L87,BB87)</f>
        <v>INR  Eight Hundred &amp; Twenty Six  Only</v>
      </c>
      <c r="IA87" s="38">
        <v>60.4</v>
      </c>
      <c r="IB87" s="77" t="s">
        <v>200</v>
      </c>
      <c r="IC87" s="38" t="s">
        <v>228</v>
      </c>
      <c r="ID87" s="38">
        <v>1</v>
      </c>
      <c r="IE87" s="39" t="s">
        <v>39</v>
      </c>
      <c r="IF87" s="39" t="s">
        <v>44</v>
      </c>
      <c r="IG87" s="39" t="s">
        <v>62</v>
      </c>
      <c r="IH87" s="39">
        <v>10</v>
      </c>
      <c r="II87" s="39" t="s">
        <v>39</v>
      </c>
    </row>
    <row r="88" spans="1:243" s="38" customFormat="1" ht="72.75" customHeight="1">
      <c r="A88" s="22">
        <v>61</v>
      </c>
      <c r="B88" s="99" t="s">
        <v>249</v>
      </c>
      <c r="C88" s="24" t="s">
        <v>229</v>
      </c>
      <c r="D88" s="78">
        <v>1</v>
      </c>
      <c r="E88" s="96" t="s">
        <v>39</v>
      </c>
      <c r="F88" s="78">
        <v>7504</v>
      </c>
      <c r="G88" s="51"/>
      <c r="H88" s="52"/>
      <c r="I88" s="40" t="s">
        <v>40</v>
      </c>
      <c r="J88" s="43">
        <f>IF(I88="Less(-)",-1,1)</f>
        <v>1</v>
      </c>
      <c r="K88" s="44" t="s">
        <v>41</v>
      </c>
      <c r="L88" s="44" t="s">
        <v>4</v>
      </c>
      <c r="M88" s="74"/>
      <c r="N88" s="41"/>
      <c r="O88" s="41"/>
      <c r="P88" s="46"/>
      <c r="Q88" s="41"/>
      <c r="R88" s="41"/>
      <c r="S88" s="46"/>
      <c r="T88" s="46"/>
      <c r="U88" s="46"/>
      <c r="V88" s="46"/>
      <c r="W88" s="46"/>
      <c r="X88" s="46"/>
      <c r="Y88" s="46"/>
      <c r="Z88" s="46"/>
      <c r="AA88" s="46"/>
      <c r="AB88" s="46"/>
      <c r="AC88" s="46"/>
      <c r="AD88" s="46"/>
      <c r="AE88" s="46"/>
      <c r="AF88" s="46"/>
      <c r="AG88" s="46"/>
      <c r="AH88" s="46"/>
      <c r="AI88" s="46"/>
      <c r="AJ88" s="46"/>
      <c r="AK88" s="46"/>
      <c r="AL88" s="46"/>
      <c r="AM88" s="46"/>
      <c r="AN88" s="46"/>
      <c r="AO88" s="46"/>
      <c r="AP88" s="46"/>
      <c r="AQ88" s="46"/>
      <c r="AR88" s="46"/>
      <c r="AS88" s="46"/>
      <c r="AT88" s="46"/>
      <c r="AU88" s="46"/>
      <c r="AV88" s="46"/>
      <c r="AW88" s="46"/>
      <c r="AX88" s="46"/>
      <c r="AY88" s="46"/>
      <c r="AZ88" s="46"/>
      <c r="BA88" s="47">
        <f>total_amount_ba($B$2,$D$2,D88,F88,J88,K88,M88)</f>
        <v>7504</v>
      </c>
      <c r="BB88" s="48">
        <f>BA88+SUM(N88:AZ88)</f>
        <v>7504</v>
      </c>
      <c r="BC88" s="37" t="str">
        <f>SpellNumber(L88,BB88)</f>
        <v>INR  Seven Thousand Five Hundred &amp; Four  Only</v>
      </c>
      <c r="IA88" s="38">
        <v>61</v>
      </c>
      <c r="IB88" s="77" t="s">
        <v>249</v>
      </c>
      <c r="IC88" s="38" t="s">
        <v>229</v>
      </c>
      <c r="ID88" s="38">
        <v>1</v>
      </c>
      <c r="IE88" s="39" t="s">
        <v>39</v>
      </c>
      <c r="IF88" s="39" t="s">
        <v>44</v>
      </c>
      <c r="IG88" s="39" t="s">
        <v>62</v>
      </c>
      <c r="IH88" s="39">
        <v>10</v>
      </c>
      <c r="II88" s="39" t="s">
        <v>39</v>
      </c>
    </row>
    <row r="89" spans="1:243" s="38" customFormat="1" ht="35.25" customHeight="1">
      <c r="A89" s="22">
        <v>62</v>
      </c>
      <c r="B89" s="79" t="s">
        <v>201</v>
      </c>
      <c r="C89" s="24" t="s">
        <v>230</v>
      </c>
      <c r="D89" s="78">
        <v>14</v>
      </c>
      <c r="E89" s="96" t="s">
        <v>39</v>
      </c>
      <c r="F89" s="78">
        <v>342</v>
      </c>
      <c r="G89" s="51"/>
      <c r="H89" s="52"/>
      <c r="I89" s="40" t="s">
        <v>40</v>
      </c>
      <c r="J89" s="43">
        <f t="shared" si="8"/>
        <v>1</v>
      </c>
      <c r="K89" s="44" t="s">
        <v>41</v>
      </c>
      <c r="L89" s="44" t="s">
        <v>4</v>
      </c>
      <c r="M89" s="74"/>
      <c r="N89" s="41"/>
      <c r="O89" s="41"/>
      <c r="P89" s="46"/>
      <c r="Q89" s="41"/>
      <c r="R89" s="41"/>
      <c r="S89" s="46"/>
      <c r="T89" s="46"/>
      <c r="U89" s="46"/>
      <c r="V89" s="46"/>
      <c r="W89" s="46"/>
      <c r="X89" s="46"/>
      <c r="Y89" s="46"/>
      <c r="Z89" s="46"/>
      <c r="AA89" s="46"/>
      <c r="AB89" s="46"/>
      <c r="AC89" s="46"/>
      <c r="AD89" s="46"/>
      <c r="AE89" s="46"/>
      <c r="AF89" s="46"/>
      <c r="AG89" s="46"/>
      <c r="AH89" s="46"/>
      <c r="AI89" s="46"/>
      <c r="AJ89" s="46"/>
      <c r="AK89" s="46"/>
      <c r="AL89" s="46"/>
      <c r="AM89" s="46"/>
      <c r="AN89" s="46"/>
      <c r="AO89" s="46"/>
      <c r="AP89" s="46"/>
      <c r="AQ89" s="46"/>
      <c r="AR89" s="46"/>
      <c r="AS89" s="46"/>
      <c r="AT89" s="46"/>
      <c r="AU89" s="46"/>
      <c r="AV89" s="46"/>
      <c r="AW89" s="46"/>
      <c r="AX89" s="46"/>
      <c r="AY89" s="46"/>
      <c r="AZ89" s="46"/>
      <c r="BA89" s="47">
        <f t="shared" si="12"/>
        <v>4788</v>
      </c>
      <c r="BB89" s="48">
        <f t="shared" si="13"/>
        <v>4788</v>
      </c>
      <c r="BC89" s="37" t="str">
        <f t="shared" si="14"/>
        <v>INR  Four Thousand Seven Hundred &amp; Eighty Eight  Only</v>
      </c>
      <c r="IA89" s="38">
        <v>62</v>
      </c>
      <c r="IB89" s="77" t="s">
        <v>201</v>
      </c>
      <c r="IC89" s="38" t="s">
        <v>230</v>
      </c>
      <c r="ID89" s="38">
        <v>14</v>
      </c>
      <c r="IE89" s="39" t="s">
        <v>39</v>
      </c>
      <c r="IF89" s="39" t="s">
        <v>44</v>
      </c>
      <c r="IG89" s="39" t="s">
        <v>62</v>
      </c>
      <c r="IH89" s="39">
        <v>10</v>
      </c>
      <c r="II89" s="39" t="s">
        <v>39</v>
      </c>
    </row>
    <row r="90" spans="1:243" s="38" customFormat="1" ht="69" customHeight="1">
      <c r="A90" s="22">
        <v>63</v>
      </c>
      <c r="B90" s="79" t="s">
        <v>202</v>
      </c>
      <c r="C90" s="24" t="s">
        <v>231</v>
      </c>
      <c r="D90" s="78">
        <v>14</v>
      </c>
      <c r="E90" s="96" t="s">
        <v>39</v>
      </c>
      <c r="F90" s="78">
        <v>203</v>
      </c>
      <c r="G90" s="51"/>
      <c r="H90" s="52"/>
      <c r="I90" s="40" t="s">
        <v>40</v>
      </c>
      <c r="J90" s="43">
        <f>IF(I90="Less(-)",-1,1)</f>
        <v>1</v>
      </c>
      <c r="K90" s="44" t="s">
        <v>41</v>
      </c>
      <c r="L90" s="44" t="s">
        <v>4</v>
      </c>
      <c r="M90" s="74"/>
      <c r="N90" s="41"/>
      <c r="O90" s="41"/>
      <c r="P90" s="46"/>
      <c r="Q90" s="41"/>
      <c r="R90" s="41"/>
      <c r="S90" s="46"/>
      <c r="T90" s="46"/>
      <c r="U90" s="46"/>
      <c r="V90" s="46"/>
      <c r="W90" s="46"/>
      <c r="X90" s="46"/>
      <c r="Y90" s="46"/>
      <c r="Z90" s="46"/>
      <c r="AA90" s="46"/>
      <c r="AB90" s="46"/>
      <c r="AC90" s="46"/>
      <c r="AD90" s="46"/>
      <c r="AE90" s="46"/>
      <c r="AF90" s="46"/>
      <c r="AG90" s="46"/>
      <c r="AH90" s="46"/>
      <c r="AI90" s="46"/>
      <c r="AJ90" s="46"/>
      <c r="AK90" s="46"/>
      <c r="AL90" s="46"/>
      <c r="AM90" s="46"/>
      <c r="AN90" s="46"/>
      <c r="AO90" s="46"/>
      <c r="AP90" s="46"/>
      <c r="AQ90" s="46"/>
      <c r="AR90" s="46"/>
      <c r="AS90" s="46"/>
      <c r="AT90" s="46"/>
      <c r="AU90" s="46"/>
      <c r="AV90" s="46"/>
      <c r="AW90" s="46"/>
      <c r="AX90" s="46"/>
      <c r="AY90" s="46"/>
      <c r="AZ90" s="46"/>
      <c r="BA90" s="47">
        <f>total_amount_ba($B$2,$D$2,D90,F90,J90,K90,M90)</f>
        <v>2842</v>
      </c>
      <c r="BB90" s="48">
        <f>BA90+SUM(N90:AZ90)</f>
        <v>2842</v>
      </c>
      <c r="BC90" s="37" t="str">
        <f>SpellNumber(L90,BB90)</f>
        <v>INR  Two Thousand Eight Hundred &amp; Forty Two  Only</v>
      </c>
      <c r="IA90" s="38">
        <v>63</v>
      </c>
      <c r="IB90" s="77" t="s">
        <v>202</v>
      </c>
      <c r="IC90" s="38" t="s">
        <v>231</v>
      </c>
      <c r="ID90" s="38">
        <v>14</v>
      </c>
      <c r="IE90" s="39" t="s">
        <v>39</v>
      </c>
      <c r="IF90" s="39" t="s">
        <v>44</v>
      </c>
      <c r="IG90" s="39" t="s">
        <v>62</v>
      </c>
      <c r="IH90" s="39">
        <v>10</v>
      </c>
      <c r="II90" s="39" t="s">
        <v>39</v>
      </c>
    </row>
    <row r="91" spans="1:243" s="38" customFormat="1" ht="42" customHeight="1">
      <c r="A91" s="22">
        <v>64</v>
      </c>
      <c r="B91" s="101" t="s">
        <v>203</v>
      </c>
      <c r="C91" s="24" t="s">
        <v>232</v>
      </c>
      <c r="D91" s="78">
        <v>12</v>
      </c>
      <c r="E91" s="96" t="s">
        <v>216</v>
      </c>
      <c r="F91" s="78">
        <v>754</v>
      </c>
      <c r="G91" s="51"/>
      <c r="H91" s="52"/>
      <c r="I91" s="40" t="s">
        <v>40</v>
      </c>
      <c r="J91" s="43">
        <f t="shared" si="8"/>
        <v>1</v>
      </c>
      <c r="K91" s="44" t="s">
        <v>41</v>
      </c>
      <c r="L91" s="44" t="s">
        <v>4</v>
      </c>
      <c r="M91" s="74"/>
      <c r="N91" s="41"/>
      <c r="O91" s="41"/>
      <c r="P91" s="46"/>
      <c r="Q91" s="41"/>
      <c r="R91" s="41"/>
      <c r="S91" s="46"/>
      <c r="T91" s="46"/>
      <c r="U91" s="46"/>
      <c r="V91" s="46"/>
      <c r="W91" s="46"/>
      <c r="X91" s="46"/>
      <c r="Y91" s="46"/>
      <c r="Z91" s="46"/>
      <c r="AA91" s="46"/>
      <c r="AB91" s="46"/>
      <c r="AC91" s="46"/>
      <c r="AD91" s="46"/>
      <c r="AE91" s="46"/>
      <c r="AF91" s="46"/>
      <c r="AG91" s="46"/>
      <c r="AH91" s="46"/>
      <c r="AI91" s="46"/>
      <c r="AJ91" s="46"/>
      <c r="AK91" s="46"/>
      <c r="AL91" s="46"/>
      <c r="AM91" s="46"/>
      <c r="AN91" s="46"/>
      <c r="AO91" s="46"/>
      <c r="AP91" s="46"/>
      <c r="AQ91" s="46"/>
      <c r="AR91" s="46"/>
      <c r="AS91" s="46"/>
      <c r="AT91" s="46"/>
      <c r="AU91" s="46"/>
      <c r="AV91" s="46"/>
      <c r="AW91" s="46"/>
      <c r="AX91" s="46"/>
      <c r="AY91" s="46"/>
      <c r="AZ91" s="46"/>
      <c r="BA91" s="47">
        <f t="shared" si="12"/>
        <v>9048</v>
      </c>
      <c r="BB91" s="48">
        <f t="shared" si="13"/>
        <v>9048</v>
      </c>
      <c r="BC91" s="37" t="str">
        <f t="shared" si="14"/>
        <v>INR  Nine Thousand  &amp;Forty Eight  Only</v>
      </c>
      <c r="IA91" s="38">
        <v>64</v>
      </c>
      <c r="IB91" s="77" t="s">
        <v>203</v>
      </c>
      <c r="IC91" s="38" t="s">
        <v>232</v>
      </c>
      <c r="ID91" s="38">
        <v>12</v>
      </c>
      <c r="IE91" s="39" t="s">
        <v>216</v>
      </c>
      <c r="IF91" s="39" t="s">
        <v>44</v>
      </c>
      <c r="IG91" s="39" t="s">
        <v>62</v>
      </c>
      <c r="IH91" s="39">
        <v>10</v>
      </c>
      <c r="II91" s="39" t="s">
        <v>39</v>
      </c>
    </row>
    <row r="92" spans="1:243" s="38" customFormat="1" ht="36" customHeight="1">
      <c r="A92" s="22">
        <v>65</v>
      </c>
      <c r="B92" s="97" t="s">
        <v>204</v>
      </c>
      <c r="C92" s="24" t="s">
        <v>233</v>
      </c>
      <c r="D92" s="78">
        <v>3</v>
      </c>
      <c r="E92" s="96" t="s">
        <v>39</v>
      </c>
      <c r="F92" s="78">
        <v>415</v>
      </c>
      <c r="G92" s="51"/>
      <c r="H92" s="52"/>
      <c r="I92" s="40" t="s">
        <v>40</v>
      </c>
      <c r="J92" s="43">
        <f>IF(I92="Less(-)",-1,1)</f>
        <v>1</v>
      </c>
      <c r="K92" s="44" t="s">
        <v>41</v>
      </c>
      <c r="L92" s="44" t="s">
        <v>4</v>
      </c>
      <c r="M92" s="74"/>
      <c r="N92" s="41"/>
      <c r="O92" s="41"/>
      <c r="P92" s="46"/>
      <c r="Q92" s="41"/>
      <c r="R92" s="41"/>
      <c r="S92" s="46"/>
      <c r="T92" s="46"/>
      <c r="U92" s="46"/>
      <c r="V92" s="46"/>
      <c r="W92" s="46"/>
      <c r="X92" s="46"/>
      <c r="Y92" s="46"/>
      <c r="Z92" s="46"/>
      <c r="AA92" s="46"/>
      <c r="AB92" s="46"/>
      <c r="AC92" s="46"/>
      <c r="AD92" s="46"/>
      <c r="AE92" s="46"/>
      <c r="AF92" s="46"/>
      <c r="AG92" s="46"/>
      <c r="AH92" s="46"/>
      <c r="AI92" s="46"/>
      <c r="AJ92" s="46"/>
      <c r="AK92" s="46"/>
      <c r="AL92" s="46"/>
      <c r="AM92" s="46"/>
      <c r="AN92" s="46"/>
      <c r="AO92" s="46"/>
      <c r="AP92" s="46"/>
      <c r="AQ92" s="46"/>
      <c r="AR92" s="46"/>
      <c r="AS92" s="46"/>
      <c r="AT92" s="46"/>
      <c r="AU92" s="46"/>
      <c r="AV92" s="46"/>
      <c r="AW92" s="46"/>
      <c r="AX92" s="46"/>
      <c r="AY92" s="46"/>
      <c r="AZ92" s="46"/>
      <c r="BA92" s="47">
        <f>total_amount_ba($B$2,$D$2,D92,F92,J92,K92,M92)</f>
        <v>1245</v>
      </c>
      <c r="BB92" s="48">
        <f>BA92+SUM(N92:AZ92)</f>
        <v>1245</v>
      </c>
      <c r="BC92" s="37" t="str">
        <f>SpellNumber(L92,BB92)</f>
        <v>INR  One Thousand Two Hundred &amp; Forty Five  Only</v>
      </c>
      <c r="IA92" s="38">
        <v>65</v>
      </c>
      <c r="IB92" s="77" t="s">
        <v>312</v>
      </c>
      <c r="IC92" s="38" t="s">
        <v>233</v>
      </c>
      <c r="ID92" s="38">
        <v>3</v>
      </c>
      <c r="IE92" s="39" t="s">
        <v>39</v>
      </c>
      <c r="IF92" s="39" t="s">
        <v>44</v>
      </c>
      <c r="IG92" s="39" t="s">
        <v>62</v>
      </c>
      <c r="IH92" s="39">
        <v>10</v>
      </c>
      <c r="II92" s="39" t="s">
        <v>39</v>
      </c>
    </row>
    <row r="93" spans="1:243" s="38" customFormat="1" ht="96" customHeight="1">
      <c r="A93" s="22">
        <v>66</v>
      </c>
      <c r="B93" s="79" t="s">
        <v>205</v>
      </c>
      <c r="C93" s="24" t="s">
        <v>234</v>
      </c>
      <c r="D93" s="78">
        <v>50</v>
      </c>
      <c r="E93" s="96" t="s">
        <v>39</v>
      </c>
      <c r="F93" s="78">
        <v>3850</v>
      </c>
      <c r="G93" s="51"/>
      <c r="H93" s="52"/>
      <c r="I93" s="40" t="s">
        <v>40</v>
      </c>
      <c r="J93" s="43">
        <f t="shared" si="8"/>
        <v>1</v>
      </c>
      <c r="K93" s="44" t="s">
        <v>41</v>
      </c>
      <c r="L93" s="44" t="s">
        <v>4</v>
      </c>
      <c r="M93" s="74"/>
      <c r="N93" s="41"/>
      <c r="O93" s="41"/>
      <c r="P93" s="46"/>
      <c r="Q93" s="41"/>
      <c r="R93" s="41"/>
      <c r="S93" s="46"/>
      <c r="T93" s="46"/>
      <c r="U93" s="46"/>
      <c r="V93" s="46"/>
      <c r="W93" s="46"/>
      <c r="X93" s="46"/>
      <c r="Y93" s="46"/>
      <c r="Z93" s="46"/>
      <c r="AA93" s="46"/>
      <c r="AB93" s="46"/>
      <c r="AC93" s="46"/>
      <c r="AD93" s="46"/>
      <c r="AE93" s="46"/>
      <c r="AF93" s="46"/>
      <c r="AG93" s="46"/>
      <c r="AH93" s="46"/>
      <c r="AI93" s="46"/>
      <c r="AJ93" s="46"/>
      <c r="AK93" s="46"/>
      <c r="AL93" s="46"/>
      <c r="AM93" s="46"/>
      <c r="AN93" s="46"/>
      <c r="AO93" s="46"/>
      <c r="AP93" s="46"/>
      <c r="AQ93" s="46"/>
      <c r="AR93" s="46"/>
      <c r="AS93" s="46"/>
      <c r="AT93" s="46"/>
      <c r="AU93" s="46"/>
      <c r="AV93" s="46"/>
      <c r="AW93" s="46"/>
      <c r="AX93" s="46"/>
      <c r="AY93" s="46"/>
      <c r="AZ93" s="46"/>
      <c r="BA93" s="47">
        <f t="shared" si="12"/>
        <v>192500</v>
      </c>
      <c r="BB93" s="48">
        <f t="shared" si="13"/>
        <v>192500</v>
      </c>
      <c r="BC93" s="37" t="str">
        <f t="shared" si="14"/>
        <v>INR  One Lakh Ninety Two Thousand Five Hundred    Only</v>
      </c>
      <c r="IA93" s="38">
        <v>66</v>
      </c>
      <c r="IB93" s="77" t="s">
        <v>313</v>
      </c>
      <c r="IC93" s="38" t="s">
        <v>234</v>
      </c>
      <c r="ID93" s="38">
        <v>50</v>
      </c>
      <c r="IE93" s="39" t="s">
        <v>39</v>
      </c>
      <c r="IF93" s="39" t="s">
        <v>44</v>
      </c>
      <c r="IG93" s="39" t="s">
        <v>62</v>
      </c>
      <c r="IH93" s="39">
        <v>10</v>
      </c>
      <c r="II93" s="39" t="s">
        <v>39</v>
      </c>
    </row>
    <row r="94" spans="1:243" s="38" customFormat="1" ht="46.5" customHeight="1">
      <c r="A94" s="22">
        <v>67</v>
      </c>
      <c r="B94" s="79" t="s">
        <v>206</v>
      </c>
      <c r="C94" s="24" t="s">
        <v>235</v>
      </c>
      <c r="D94" s="78">
        <v>6</v>
      </c>
      <c r="E94" s="96" t="s">
        <v>39</v>
      </c>
      <c r="F94" s="78">
        <v>1350</v>
      </c>
      <c r="G94" s="51"/>
      <c r="H94" s="52"/>
      <c r="I94" s="40" t="s">
        <v>40</v>
      </c>
      <c r="J94" s="43">
        <f>IF(I94="Less(-)",-1,1)</f>
        <v>1</v>
      </c>
      <c r="K94" s="44" t="s">
        <v>41</v>
      </c>
      <c r="L94" s="44" t="s">
        <v>4</v>
      </c>
      <c r="M94" s="74"/>
      <c r="N94" s="41"/>
      <c r="O94" s="41"/>
      <c r="P94" s="46"/>
      <c r="Q94" s="41"/>
      <c r="R94" s="41"/>
      <c r="S94" s="46"/>
      <c r="T94" s="46"/>
      <c r="U94" s="46"/>
      <c r="V94" s="46"/>
      <c r="W94" s="46"/>
      <c r="X94" s="46"/>
      <c r="Y94" s="46"/>
      <c r="Z94" s="46"/>
      <c r="AA94" s="46"/>
      <c r="AB94" s="46"/>
      <c r="AC94" s="46"/>
      <c r="AD94" s="46"/>
      <c r="AE94" s="46"/>
      <c r="AF94" s="46"/>
      <c r="AG94" s="46"/>
      <c r="AH94" s="46"/>
      <c r="AI94" s="46"/>
      <c r="AJ94" s="46"/>
      <c r="AK94" s="46"/>
      <c r="AL94" s="46"/>
      <c r="AM94" s="46"/>
      <c r="AN94" s="46"/>
      <c r="AO94" s="46"/>
      <c r="AP94" s="46"/>
      <c r="AQ94" s="46"/>
      <c r="AR94" s="46"/>
      <c r="AS94" s="46"/>
      <c r="AT94" s="46"/>
      <c r="AU94" s="46"/>
      <c r="AV94" s="46"/>
      <c r="AW94" s="46"/>
      <c r="AX94" s="46"/>
      <c r="AY94" s="46"/>
      <c r="AZ94" s="46"/>
      <c r="BA94" s="47">
        <f>total_amount_ba($B$2,$D$2,D94,F94,J94,K94,M94)</f>
        <v>8100</v>
      </c>
      <c r="BB94" s="48">
        <f>BA94+SUM(N94:AZ94)</f>
        <v>8100</v>
      </c>
      <c r="BC94" s="37" t="str">
        <f>SpellNumber(L94,BB94)</f>
        <v>INR  Eight Thousand One Hundred    Only</v>
      </c>
      <c r="IA94" s="38">
        <v>67</v>
      </c>
      <c r="IB94" s="77" t="s">
        <v>314</v>
      </c>
      <c r="IC94" s="38" t="s">
        <v>235</v>
      </c>
      <c r="ID94" s="38">
        <v>6</v>
      </c>
      <c r="IE94" s="39" t="s">
        <v>39</v>
      </c>
      <c r="IF94" s="39" t="s">
        <v>44</v>
      </c>
      <c r="IG94" s="39" t="s">
        <v>62</v>
      </c>
      <c r="IH94" s="39">
        <v>10</v>
      </c>
      <c r="II94" s="39" t="s">
        <v>39</v>
      </c>
    </row>
    <row r="95" spans="1:243" s="38" customFormat="1" ht="42.75" customHeight="1">
      <c r="A95" s="22">
        <v>68</v>
      </c>
      <c r="B95" s="97" t="s">
        <v>207</v>
      </c>
      <c r="C95" s="24" t="s">
        <v>236</v>
      </c>
      <c r="D95" s="78">
        <v>1</v>
      </c>
      <c r="E95" s="96" t="s">
        <v>39</v>
      </c>
      <c r="F95" s="78">
        <v>2452</v>
      </c>
      <c r="G95" s="51"/>
      <c r="H95" s="52"/>
      <c r="I95" s="40" t="s">
        <v>40</v>
      </c>
      <c r="J95" s="43">
        <f t="shared" si="8"/>
        <v>1</v>
      </c>
      <c r="K95" s="44" t="s">
        <v>41</v>
      </c>
      <c r="L95" s="44" t="s">
        <v>4</v>
      </c>
      <c r="M95" s="74"/>
      <c r="N95" s="41"/>
      <c r="O95" s="41"/>
      <c r="P95" s="46"/>
      <c r="Q95" s="41"/>
      <c r="R95" s="41"/>
      <c r="S95" s="46"/>
      <c r="T95" s="46"/>
      <c r="U95" s="46"/>
      <c r="V95" s="46"/>
      <c r="W95" s="46"/>
      <c r="X95" s="46"/>
      <c r="Y95" s="46"/>
      <c r="Z95" s="46"/>
      <c r="AA95" s="46"/>
      <c r="AB95" s="46"/>
      <c r="AC95" s="46"/>
      <c r="AD95" s="46"/>
      <c r="AE95" s="46"/>
      <c r="AF95" s="46"/>
      <c r="AG95" s="46"/>
      <c r="AH95" s="46"/>
      <c r="AI95" s="46"/>
      <c r="AJ95" s="46"/>
      <c r="AK95" s="46"/>
      <c r="AL95" s="46"/>
      <c r="AM95" s="46"/>
      <c r="AN95" s="46"/>
      <c r="AO95" s="46"/>
      <c r="AP95" s="46"/>
      <c r="AQ95" s="46"/>
      <c r="AR95" s="46"/>
      <c r="AS95" s="46"/>
      <c r="AT95" s="46"/>
      <c r="AU95" s="46"/>
      <c r="AV95" s="46"/>
      <c r="AW95" s="46"/>
      <c r="AX95" s="46"/>
      <c r="AY95" s="46"/>
      <c r="AZ95" s="46"/>
      <c r="BA95" s="47">
        <f t="shared" si="12"/>
        <v>2452</v>
      </c>
      <c r="BB95" s="48">
        <f t="shared" si="13"/>
        <v>2452</v>
      </c>
      <c r="BC95" s="37" t="str">
        <f t="shared" si="14"/>
        <v>INR  Two Thousand Four Hundred &amp; Fifty Two  Only</v>
      </c>
      <c r="IA95" s="38">
        <v>68</v>
      </c>
      <c r="IB95" s="77" t="s">
        <v>315</v>
      </c>
      <c r="IC95" s="38" t="s">
        <v>236</v>
      </c>
      <c r="ID95" s="38">
        <v>1</v>
      </c>
      <c r="IE95" s="39" t="s">
        <v>39</v>
      </c>
      <c r="IF95" s="39" t="s">
        <v>44</v>
      </c>
      <c r="IG95" s="39" t="s">
        <v>62</v>
      </c>
      <c r="IH95" s="39">
        <v>10</v>
      </c>
      <c r="II95" s="39" t="s">
        <v>39</v>
      </c>
    </row>
    <row r="96" spans="1:243" s="38" customFormat="1" ht="57" customHeight="1">
      <c r="A96" s="22">
        <v>69</v>
      </c>
      <c r="B96" s="102" t="s">
        <v>208</v>
      </c>
      <c r="C96" s="24" t="s">
        <v>237</v>
      </c>
      <c r="D96" s="78">
        <v>14</v>
      </c>
      <c r="E96" s="96" t="s">
        <v>39</v>
      </c>
      <c r="F96" s="78">
        <v>550</v>
      </c>
      <c r="G96" s="51"/>
      <c r="H96" s="52"/>
      <c r="I96" s="40" t="s">
        <v>40</v>
      </c>
      <c r="J96" s="43">
        <f>IF(I96="Less(-)",-1,1)</f>
        <v>1</v>
      </c>
      <c r="K96" s="44" t="s">
        <v>41</v>
      </c>
      <c r="L96" s="44" t="s">
        <v>4</v>
      </c>
      <c r="M96" s="74"/>
      <c r="N96" s="41"/>
      <c r="O96" s="41"/>
      <c r="P96" s="46"/>
      <c r="Q96" s="41"/>
      <c r="R96" s="41"/>
      <c r="S96" s="46"/>
      <c r="T96" s="46"/>
      <c r="U96" s="46"/>
      <c r="V96" s="46"/>
      <c r="W96" s="46"/>
      <c r="X96" s="46"/>
      <c r="Y96" s="46"/>
      <c r="Z96" s="46"/>
      <c r="AA96" s="46"/>
      <c r="AB96" s="46"/>
      <c r="AC96" s="46"/>
      <c r="AD96" s="46"/>
      <c r="AE96" s="46"/>
      <c r="AF96" s="46"/>
      <c r="AG96" s="46"/>
      <c r="AH96" s="46"/>
      <c r="AI96" s="46"/>
      <c r="AJ96" s="46"/>
      <c r="AK96" s="46"/>
      <c r="AL96" s="46"/>
      <c r="AM96" s="46"/>
      <c r="AN96" s="46"/>
      <c r="AO96" s="46"/>
      <c r="AP96" s="46"/>
      <c r="AQ96" s="46"/>
      <c r="AR96" s="46"/>
      <c r="AS96" s="46"/>
      <c r="AT96" s="46"/>
      <c r="AU96" s="46"/>
      <c r="AV96" s="46"/>
      <c r="AW96" s="46"/>
      <c r="AX96" s="46"/>
      <c r="AY96" s="46"/>
      <c r="AZ96" s="46"/>
      <c r="BA96" s="47">
        <f>total_amount_ba($B$2,$D$2,D96,F96,J96,K96,M96)</f>
        <v>7700</v>
      </c>
      <c r="BB96" s="48">
        <f>BA96+SUM(N96:AZ96)</f>
        <v>7700</v>
      </c>
      <c r="BC96" s="37" t="str">
        <f>SpellNumber(L96,BB96)</f>
        <v>INR  Seven Thousand Seven Hundred    Only</v>
      </c>
      <c r="IA96" s="38">
        <v>69</v>
      </c>
      <c r="IB96" s="77" t="s">
        <v>208</v>
      </c>
      <c r="IC96" s="38" t="s">
        <v>237</v>
      </c>
      <c r="ID96" s="38">
        <v>14</v>
      </c>
      <c r="IE96" s="39" t="s">
        <v>39</v>
      </c>
      <c r="IF96" s="39" t="s">
        <v>44</v>
      </c>
      <c r="IG96" s="39" t="s">
        <v>62</v>
      </c>
      <c r="IH96" s="39">
        <v>10</v>
      </c>
      <c r="II96" s="39" t="s">
        <v>39</v>
      </c>
    </row>
    <row r="97" spans="1:243" s="38" customFormat="1" ht="57" customHeight="1">
      <c r="A97" s="22">
        <v>70</v>
      </c>
      <c r="B97" s="103" t="s">
        <v>209</v>
      </c>
      <c r="C97" s="24" t="s">
        <v>238</v>
      </c>
      <c r="D97" s="78">
        <v>14</v>
      </c>
      <c r="E97" s="96" t="s">
        <v>39</v>
      </c>
      <c r="F97" s="78">
        <v>2450</v>
      </c>
      <c r="G97" s="51"/>
      <c r="H97" s="52"/>
      <c r="I97" s="40" t="s">
        <v>40</v>
      </c>
      <c r="J97" s="43">
        <f t="shared" si="8"/>
        <v>1</v>
      </c>
      <c r="K97" s="44" t="s">
        <v>41</v>
      </c>
      <c r="L97" s="44" t="s">
        <v>4</v>
      </c>
      <c r="M97" s="74"/>
      <c r="N97" s="41"/>
      <c r="O97" s="41"/>
      <c r="P97" s="46"/>
      <c r="Q97" s="41"/>
      <c r="R97" s="41"/>
      <c r="S97" s="46"/>
      <c r="T97" s="46"/>
      <c r="U97" s="46"/>
      <c r="V97" s="46"/>
      <c r="W97" s="46"/>
      <c r="X97" s="46"/>
      <c r="Y97" s="46"/>
      <c r="Z97" s="46"/>
      <c r="AA97" s="46"/>
      <c r="AB97" s="46"/>
      <c r="AC97" s="46"/>
      <c r="AD97" s="46"/>
      <c r="AE97" s="46"/>
      <c r="AF97" s="46"/>
      <c r="AG97" s="46"/>
      <c r="AH97" s="46"/>
      <c r="AI97" s="46"/>
      <c r="AJ97" s="46"/>
      <c r="AK97" s="46"/>
      <c r="AL97" s="46"/>
      <c r="AM97" s="46"/>
      <c r="AN97" s="46"/>
      <c r="AO97" s="46"/>
      <c r="AP97" s="46"/>
      <c r="AQ97" s="46"/>
      <c r="AR97" s="46"/>
      <c r="AS97" s="46"/>
      <c r="AT97" s="46"/>
      <c r="AU97" s="46"/>
      <c r="AV97" s="46"/>
      <c r="AW97" s="46"/>
      <c r="AX97" s="46"/>
      <c r="AY97" s="46"/>
      <c r="AZ97" s="46"/>
      <c r="BA97" s="47">
        <f t="shared" si="12"/>
        <v>34300</v>
      </c>
      <c r="BB97" s="48">
        <f t="shared" si="13"/>
        <v>34300</v>
      </c>
      <c r="BC97" s="37" t="str">
        <f t="shared" si="14"/>
        <v>INR  Thirty Four Thousand Three Hundred    Only</v>
      </c>
      <c r="IA97" s="38">
        <v>70</v>
      </c>
      <c r="IB97" s="77" t="s">
        <v>316</v>
      </c>
      <c r="IC97" s="38" t="s">
        <v>238</v>
      </c>
      <c r="ID97" s="38">
        <v>14</v>
      </c>
      <c r="IE97" s="39" t="s">
        <v>39</v>
      </c>
      <c r="IF97" s="39" t="s">
        <v>44</v>
      </c>
      <c r="IG97" s="39" t="s">
        <v>62</v>
      </c>
      <c r="IH97" s="39">
        <v>10</v>
      </c>
      <c r="II97" s="39" t="s">
        <v>39</v>
      </c>
    </row>
    <row r="98" spans="1:243" s="38" customFormat="1" ht="57" customHeight="1">
      <c r="A98" s="22">
        <v>71</v>
      </c>
      <c r="B98" s="79" t="s">
        <v>210</v>
      </c>
      <c r="C98" s="24" t="s">
        <v>239</v>
      </c>
      <c r="D98" s="78">
        <v>3</v>
      </c>
      <c r="E98" s="96" t="s">
        <v>39</v>
      </c>
      <c r="F98" s="78">
        <v>5200</v>
      </c>
      <c r="G98" s="51"/>
      <c r="H98" s="52"/>
      <c r="I98" s="40" t="s">
        <v>40</v>
      </c>
      <c r="J98" s="43">
        <f>IF(I98="Less(-)",-1,1)</f>
        <v>1</v>
      </c>
      <c r="K98" s="44" t="s">
        <v>41</v>
      </c>
      <c r="L98" s="44" t="s">
        <v>4</v>
      </c>
      <c r="M98" s="74"/>
      <c r="N98" s="41"/>
      <c r="O98" s="41"/>
      <c r="P98" s="46"/>
      <c r="Q98" s="41"/>
      <c r="R98" s="41"/>
      <c r="S98" s="46"/>
      <c r="T98" s="46"/>
      <c r="U98" s="46"/>
      <c r="V98" s="46"/>
      <c r="W98" s="46"/>
      <c r="X98" s="46"/>
      <c r="Y98" s="46"/>
      <c r="Z98" s="46"/>
      <c r="AA98" s="46"/>
      <c r="AB98" s="46"/>
      <c r="AC98" s="46"/>
      <c r="AD98" s="46"/>
      <c r="AE98" s="46"/>
      <c r="AF98" s="46"/>
      <c r="AG98" s="46"/>
      <c r="AH98" s="46"/>
      <c r="AI98" s="46"/>
      <c r="AJ98" s="46"/>
      <c r="AK98" s="46"/>
      <c r="AL98" s="46"/>
      <c r="AM98" s="46"/>
      <c r="AN98" s="46"/>
      <c r="AO98" s="46"/>
      <c r="AP98" s="46"/>
      <c r="AQ98" s="46"/>
      <c r="AR98" s="46"/>
      <c r="AS98" s="46"/>
      <c r="AT98" s="46"/>
      <c r="AU98" s="46"/>
      <c r="AV98" s="46"/>
      <c r="AW98" s="46"/>
      <c r="AX98" s="46"/>
      <c r="AY98" s="46"/>
      <c r="AZ98" s="46"/>
      <c r="BA98" s="47">
        <f>total_amount_ba($B$2,$D$2,D98,F98,J98,K98,M98)</f>
        <v>15600</v>
      </c>
      <c r="BB98" s="48">
        <f>BA98+SUM(N98:AZ98)</f>
        <v>15600</v>
      </c>
      <c r="BC98" s="37" t="str">
        <f>SpellNumber(L98,BB98)</f>
        <v>INR  Fifteen Thousand Six Hundred    Only</v>
      </c>
      <c r="IA98" s="38">
        <v>71</v>
      </c>
      <c r="IB98" s="77" t="s">
        <v>317</v>
      </c>
      <c r="IC98" s="38" t="s">
        <v>239</v>
      </c>
      <c r="ID98" s="38">
        <v>3</v>
      </c>
      <c r="IE98" s="39" t="s">
        <v>39</v>
      </c>
      <c r="IF98" s="39" t="s">
        <v>44</v>
      </c>
      <c r="IG98" s="39" t="s">
        <v>62</v>
      </c>
      <c r="IH98" s="39">
        <v>10</v>
      </c>
      <c r="II98" s="39" t="s">
        <v>39</v>
      </c>
    </row>
    <row r="99" spans="1:243" s="38" customFormat="1" ht="57" customHeight="1">
      <c r="A99" s="22">
        <v>72</v>
      </c>
      <c r="B99" s="79" t="s">
        <v>211</v>
      </c>
      <c r="C99" s="24" t="s">
        <v>240</v>
      </c>
      <c r="D99" s="78">
        <v>140</v>
      </c>
      <c r="E99" s="96" t="s">
        <v>216</v>
      </c>
      <c r="F99" s="78">
        <v>937</v>
      </c>
      <c r="G99" s="51"/>
      <c r="H99" s="52"/>
      <c r="I99" s="40" t="s">
        <v>40</v>
      </c>
      <c r="J99" s="43">
        <f t="shared" si="8"/>
        <v>1</v>
      </c>
      <c r="K99" s="44" t="s">
        <v>41</v>
      </c>
      <c r="L99" s="44" t="s">
        <v>4</v>
      </c>
      <c r="M99" s="74"/>
      <c r="N99" s="41"/>
      <c r="O99" s="41"/>
      <c r="P99" s="46"/>
      <c r="Q99" s="41"/>
      <c r="R99" s="41"/>
      <c r="S99" s="46"/>
      <c r="T99" s="46"/>
      <c r="U99" s="46"/>
      <c r="V99" s="46"/>
      <c r="W99" s="46"/>
      <c r="X99" s="46"/>
      <c r="Y99" s="46"/>
      <c r="Z99" s="46"/>
      <c r="AA99" s="46"/>
      <c r="AB99" s="46"/>
      <c r="AC99" s="46"/>
      <c r="AD99" s="46"/>
      <c r="AE99" s="46"/>
      <c r="AF99" s="46"/>
      <c r="AG99" s="46"/>
      <c r="AH99" s="46"/>
      <c r="AI99" s="46"/>
      <c r="AJ99" s="46"/>
      <c r="AK99" s="46"/>
      <c r="AL99" s="46"/>
      <c r="AM99" s="46"/>
      <c r="AN99" s="46"/>
      <c r="AO99" s="46"/>
      <c r="AP99" s="46"/>
      <c r="AQ99" s="46"/>
      <c r="AR99" s="46"/>
      <c r="AS99" s="46"/>
      <c r="AT99" s="46"/>
      <c r="AU99" s="46"/>
      <c r="AV99" s="46"/>
      <c r="AW99" s="46"/>
      <c r="AX99" s="46"/>
      <c r="AY99" s="46"/>
      <c r="AZ99" s="46"/>
      <c r="BA99" s="47">
        <f t="shared" si="12"/>
        <v>131180</v>
      </c>
      <c r="BB99" s="48">
        <f t="shared" si="13"/>
        <v>131180</v>
      </c>
      <c r="BC99" s="37" t="str">
        <f t="shared" si="14"/>
        <v>INR  One Lakh Thirty One Thousand One Hundred &amp; Eighty  Only</v>
      </c>
      <c r="IA99" s="38">
        <v>72</v>
      </c>
      <c r="IB99" s="77" t="s">
        <v>211</v>
      </c>
      <c r="IC99" s="38" t="s">
        <v>240</v>
      </c>
      <c r="ID99" s="38">
        <v>140</v>
      </c>
      <c r="IE99" s="39" t="s">
        <v>216</v>
      </c>
      <c r="IF99" s="39" t="s">
        <v>44</v>
      </c>
      <c r="IG99" s="39" t="s">
        <v>62</v>
      </c>
      <c r="IH99" s="39">
        <v>10</v>
      </c>
      <c r="II99" s="39" t="s">
        <v>39</v>
      </c>
    </row>
    <row r="100" spans="1:243" s="38" customFormat="1" ht="57" customHeight="1">
      <c r="A100" s="22">
        <v>73</v>
      </c>
      <c r="B100" s="99" t="s">
        <v>212</v>
      </c>
      <c r="C100" s="24" t="s">
        <v>241</v>
      </c>
      <c r="D100" s="78">
        <v>1</v>
      </c>
      <c r="E100" s="96" t="s">
        <v>39</v>
      </c>
      <c r="F100" s="78">
        <v>2389</v>
      </c>
      <c r="G100" s="51"/>
      <c r="H100" s="52"/>
      <c r="I100" s="40" t="s">
        <v>40</v>
      </c>
      <c r="J100" s="43">
        <f t="shared" si="8"/>
        <v>1</v>
      </c>
      <c r="K100" s="44" t="s">
        <v>41</v>
      </c>
      <c r="L100" s="44" t="s">
        <v>4</v>
      </c>
      <c r="M100" s="74"/>
      <c r="N100" s="41"/>
      <c r="O100" s="41"/>
      <c r="P100" s="46"/>
      <c r="Q100" s="41"/>
      <c r="R100" s="41"/>
      <c r="S100" s="46"/>
      <c r="T100" s="46"/>
      <c r="U100" s="46"/>
      <c r="V100" s="46"/>
      <c r="W100" s="46"/>
      <c r="X100" s="46"/>
      <c r="Y100" s="46"/>
      <c r="Z100" s="46"/>
      <c r="AA100" s="46"/>
      <c r="AB100" s="46"/>
      <c r="AC100" s="46"/>
      <c r="AD100" s="46"/>
      <c r="AE100" s="46"/>
      <c r="AF100" s="46"/>
      <c r="AG100" s="46"/>
      <c r="AH100" s="46"/>
      <c r="AI100" s="46"/>
      <c r="AJ100" s="46"/>
      <c r="AK100" s="46"/>
      <c r="AL100" s="46"/>
      <c r="AM100" s="46"/>
      <c r="AN100" s="46"/>
      <c r="AO100" s="46"/>
      <c r="AP100" s="46"/>
      <c r="AQ100" s="46"/>
      <c r="AR100" s="46"/>
      <c r="AS100" s="46"/>
      <c r="AT100" s="46"/>
      <c r="AU100" s="46"/>
      <c r="AV100" s="46"/>
      <c r="AW100" s="46"/>
      <c r="AX100" s="46"/>
      <c r="AY100" s="46"/>
      <c r="AZ100" s="46"/>
      <c r="BA100" s="47">
        <f t="shared" si="12"/>
        <v>2389</v>
      </c>
      <c r="BB100" s="48">
        <f t="shared" si="13"/>
        <v>2389</v>
      </c>
      <c r="BC100" s="37" t="str">
        <f t="shared" si="14"/>
        <v>INR  Two Thousand Three Hundred &amp; Eighty Nine  Only</v>
      </c>
      <c r="IA100" s="38">
        <v>73</v>
      </c>
      <c r="IB100" s="77" t="s">
        <v>212</v>
      </c>
      <c r="IC100" s="38" t="s">
        <v>241</v>
      </c>
      <c r="ID100" s="38">
        <v>1</v>
      </c>
      <c r="IE100" s="39" t="s">
        <v>39</v>
      </c>
      <c r="IF100" s="39" t="s">
        <v>44</v>
      </c>
      <c r="IG100" s="39" t="s">
        <v>62</v>
      </c>
      <c r="IH100" s="39">
        <v>10</v>
      </c>
      <c r="II100" s="39" t="s">
        <v>39</v>
      </c>
    </row>
    <row r="101" spans="1:243" s="38" customFormat="1" ht="57" customHeight="1">
      <c r="A101" s="22">
        <v>74</v>
      </c>
      <c r="B101" s="99" t="s">
        <v>213</v>
      </c>
      <c r="C101" s="24" t="s">
        <v>242</v>
      </c>
      <c r="D101" s="78">
        <v>2</v>
      </c>
      <c r="E101" s="96" t="s">
        <v>39</v>
      </c>
      <c r="F101" s="78">
        <v>2800</v>
      </c>
      <c r="G101" s="51"/>
      <c r="H101" s="52"/>
      <c r="I101" s="40" t="s">
        <v>40</v>
      </c>
      <c r="J101" s="43">
        <f t="shared" si="8"/>
        <v>1</v>
      </c>
      <c r="K101" s="44" t="s">
        <v>41</v>
      </c>
      <c r="L101" s="44" t="s">
        <v>4</v>
      </c>
      <c r="M101" s="74"/>
      <c r="N101" s="41"/>
      <c r="O101" s="41"/>
      <c r="P101" s="46"/>
      <c r="Q101" s="41"/>
      <c r="R101" s="41"/>
      <c r="S101" s="46"/>
      <c r="T101" s="46"/>
      <c r="U101" s="46"/>
      <c r="V101" s="46"/>
      <c r="W101" s="46"/>
      <c r="X101" s="46"/>
      <c r="Y101" s="46"/>
      <c r="Z101" s="46"/>
      <c r="AA101" s="46"/>
      <c r="AB101" s="46"/>
      <c r="AC101" s="46"/>
      <c r="AD101" s="46"/>
      <c r="AE101" s="46"/>
      <c r="AF101" s="46"/>
      <c r="AG101" s="46"/>
      <c r="AH101" s="46"/>
      <c r="AI101" s="46"/>
      <c r="AJ101" s="46"/>
      <c r="AK101" s="46"/>
      <c r="AL101" s="46"/>
      <c r="AM101" s="46"/>
      <c r="AN101" s="46"/>
      <c r="AO101" s="46"/>
      <c r="AP101" s="46"/>
      <c r="AQ101" s="46"/>
      <c r="AR101" s="46"/>
      <c r="AS101" s="46"/>
      <c r="AT101" s="46"/>
      <c r="AU101" s="46"/>
      <c r="AV101" s="46"/>
      <c r="AW101" s="46"/>
      <c r="AX101" s="46"/>
      <c r="AY101" s="46"/>
      <c r="AZ101" s="46"/>
      <c r="BA101" s="47">
        <f t="shared" si="12"/>
        <v>5600</v>
      </c>
      <c r="BB101" s="48">
        <f t="shared" si="13"/>
        <v>5600</v>
      </c>
      <c r="BC101" s="37" t="str">
        <f t="shared" si="14"/>
        <v>INR  Five Thousand Six Hundred    Only</v>
      </c>
      <c r="IA101" s="38">
        <v>74</v>
      </c>
      <c r="IB101" s="77" t="s">
        <v>318</v>
      </c>
      <c r="IC101" s="38" t="s">
        <v>242</v>
      </c>
      <c r="ID101" s="38">
        <v>2</v>
      </c>
      <c r="IE101" s="39" t="s">
        <v>39</v>
      </c>
      <c r="IF101" s="39" t="s">
        <v>44</v>
      </c>
      <c r="IG101" s="39" t="s">
        <v>62</v>
      </c>
      <c r="IH101" s="39">
        <v>10</v>
      </c>
      <c r="II101" s="39" t="s">
        <v>39</v>
      </c>
    </row>
    <row r="102" spans="1:243" s="38" customFormat="1" ht="90" customHeight="1">
      <c r="A102" s="22">
        <v>75</v>
      </c>
      <c r="B102" s="99" t="s">
        <v>250</v>
      </c>
      <c r="C102" s="24" t="s">
        <v>243</v>
      </c>
      <c r="D102" s="78">
        <v>75</v>
      </c>
      <c r="E102" s="96" t="s">
        <v>217</v>
      </c>
      <c r="F102" s="78">
        <v>1250</v>
      </c>
      <c r="G102" s="51"/>
      <c r="H102" s="52"/>
      <c r="I102" s="40" t="s">
        <v>40</v>
      </c>
      <c r="J102" s="43">
        <f t="shared" si="8"/>
        <v>1</v>
      </c>
      <c r="K102" s="44" t="s">
        <v>41</v>
      </c>
      <c r="L102" s="44" t="s">
        <v>4</v>
      </c>
      <c r="M102" s="74"/>
      <c r="N102" s="41"/>
      <c r="O102" s="41"/>
      <c r="P102" s="46"/>
      <c r="Q102" s="41"/>
      <c r="R102" s="41"/>
      <c r="S102" s="46"/>
      <c r="T102" s="46"/>
      <c r="U102" s="46"/>
      <c r="V102" s="46"/>
      <c r="W102" s="46"/>
      <c r="X102" s="46"/>
      <c r="Y102" s="46"/>
      <c r="Z102" s="46"/>
      <c r="AA102" s="46"/>
      <c r="AB102" s="46"/>
      <c r="AC102" s="46"/>
      <c r="AD102" s="46"/>
      <c r="AE102" s="46"/>
      <c r="AF102" s="46"/>
      <c r="AG102" s="46"/>
      <c r="AH102" s="46"/>
      <c r="AI102" s="46"/>
      <c r="AJ102" s="46"/>
      <c r="AK102" s="46"/>
      <c r="AL102" s="46"/>
      <c r="AM102" s="46"/>
      <c r="AN102" s="46"/>
      <c r="AO102" s="46"/>
      <c r="AP102" s="46"/>
      <c r="AQ102" s="46"/>
      <c r="AR102" s="46"/>
      <c r="AS102" s="46"/>
      <c r="AT102" s="46"/>
      <c r="AU102" s="46"/>
      <c r="AV102" s="46"/>
      <c r="AW102" s="46"/>
      <c r="AX102" s="46"/>
      <c r="AY102" s="46"/>
      <c r="AZ102" s="46"/>
      <c r="BA102" s="47">
        <f t="shared" si="12"/>
        <v>93750</v>
      </c>
      <c r="BB102" s="48">
        <f t="shared" si="13"/>
        <v>93750</v>
      </c>
      <c r="BC102" s="37" t="str">
        <f t="shared" si="14"/>
        <v>INR  Ninety Three Thousand Seven Hundred &amp; Fifty  Only</v>
      </c>
      <c r="IA102" s="38">
        <v>75</v>
      </c>
      <c r="IB102" s="77" t="s">
        <v>250</v>
      </c>
      <c r="IC102" s="38" t="s">
        <v>243</v>
      </c>
      <c r="ID102" s="38">
        <v>75</v>
      </c>
      <c r="IE102" s="39" t="s">
        <v>217</v>
      </c>
      <c r="IF102" s="39" t="s">
        <v>44</v>
      </c>
      <c r="IG102" s="39" t="s">
        <v>62</v>
      </c>
      <c r="IH102" s="39">
        <v>10</v>
      </c>
      <c r="II102" s="39" t="s">
        <v>39</v>
      </c>
    </row>
    <row r="103" spans="1:243" s="38" customFormat="1" ht="48" customHeight="1">
      <c r="A103" s="53" t="s">
        <v>79</v>
      </c>
      <c r="B103" s="54"/>
      <c r="C103" s="55"/>
      <c r="D103" s="56"/>
      <c r="E103" s="56"/>
      <c r="F103" s="56"/>
      <c r="G103" s="56"/>
      <c r="H103" s="57"/>
      <c r="I103" s="57"/>
      <c r="J103" s="57"/>
      <c r="K103" s="57"/>
      <c r="L103" s="58"/>
      <c r="BA103" s="59">
        <f>SUM(BA13:BA102)</f>
        <v>5470673.55</v>
      </c>
      <c r="BB103" s="60">
        <f>SUM(BB13:BB102)</f>
        <v>5470673.55</v>
      </c>
      <c r="BC103" s="37" t="str">
        <f>SpellNumber($E$2,BB103)</f>
        <v>INR  Fifty Four Lakh Seventy Thousand Six Hundred &amp; Seventy Three  and Paise Fifty Five Only</v>
      </c>
      <c r="IE103" s="39">
        <v>4</v>
      </c>
      <c r="IF103" s="39" t="s">
        <v>44</v>
      </c>
      <c r="IG103" s="39" t="s">
        <v>62</v>
      </c>
      <c r="IH103" s="39">
        <v>10</v>
      </c>
      <c r="II103" s="39" t="s">
        <v>39</v>
      </c>
    </row>
    <row r="104" spans="1:243" s="69" customFormat="1" ht="18">
      <c r="A104" s="54" t="s">
        <v>80</v>
      </c>
      <c r="B104" s="61"/>
      <c r="C104" s="62"/>
      <c r="D104" s="63"/>
      <c r="E104" s="75" t="s">
        <v>64</v>
      </c>
      <c r="F104" s="76"/>
      <c r="G104" s="64"/>
      <c r="H104" s="65"/>
      <c r="I104" s="65"/>
      <c r="J104" s="65"/>
      <c r="K104" s="66"/>
      <c r="L104" s="67"/>
      <c r="M104" s="68"/>
      <c r="O104" s="38"/>
      <c r="P104" s="38"/>
      <c r="Q104" s="38"/>
      <c r="R104" s="38"/>
      <c r="S104" s="38"/>
      <c r="BA104" s="70">
        <f>IF(ISBLANK(F104),0,IF(E104="Excess (+)",ROUND(BA103+(BA103*F104),2),IF(E104="Less (-)",ROUND(BA103+(BA103*F104*(-1)),2),IF(E104="At Par",BA103,0))))</f>
        <v>0</v>
      </c>
      <c r="BB104" s="71">
        <f>ROUND(BA104,0)</f>
        <v>0</v>
      </c>
      <c r="BC104" s="37" t="str">
        <f>SpellNumber($E$2,BB104)</f>
        <v>INR Zero Only</v>
      </c>
      <c r="IE104" s="72"/>
      <c r="IF104" s="72"/>
      <c r="IG104" s="72"/>
      <c r="IH104" s="72"/>
      <c r="II104" s="72"/>
    </row>
    <row r="105" spans="1:243" s="69" customFormat="1" ht="18">
      <c r="A105" s="53" t="s">
        <v>81</v>
      </c>
      <c r="B105" s="53"/>
      <c r="C105" s="83" t="str">
        <f>SpellNumber($E$2,BB104)</f>
        <v>INR Zero Only</v>
      </c>
      <c r="D105" s="83"/>
      <c r="E105" s="83"/>
      <c r="F105" s="83"/>
      <c r="G105" s="83"/>
      <c r="H105" s="83"/>
      <c r="I105" s="83"/>
      <c r="J105" s="83"/>
      <c r="K105" s="83"/>
      <c r="L105" s="83"/>
      <c r="M105" s="83"/>
      <c r="N105" s="83"/>
      <c r="O105" s="83"/>
      <c r="P105" s="83"/>
      <c r="Q105" s="83"/>
      <c r="R105" s="83"/>
      <c r="S105" s="83"/>
      <c r="T105" s="83"/>
      <c r="U105" s="83"/>
      <c r="V105" s="83"/>
      <c r="W105" s="83"/>
      <c r="X105" s="83"/>
      <c r="Y105" s="83"/>
      <c r="Z105" s="83"/>
      <c r="AA105" s="83"/>
      <c r="AB105" s="83"/>
      <c r="AC105" s="83"/>
      <c r="AD105" s="83"/>
      <c r="AE105" s="83"/>
      <c r="AF105" s="83"/>
      <c r="AG105" s="83"/>
      <c r="AH105" s="83"/>
      <c r="AI105" s="83"/>
      <c r="AJ105" s="83"/>
      <c r="AK105" s="83"/>
      <c r="AL105" s="83"/>
      <c r="AM105" s="83"/>
      <c r="AN105" s="83"/>
      <c r="AO105" s="83"/>
      <c r="AP105" s="83"/>
      <c r="AQ105" s="83"/>
      <c r="AR105" s="83"/>
      <c r="AS105" s="83"/>
      <c r="AT105" s="83"/>
      <c r="AU105" s="83"/>
      <c r="AV105" s="83"/>
      <c r="AW105" s="83"/>
      <c r="AX105" s="83"/>
      <c r="AY105" s="83"/>
      <c r="AZ105" s="83"/>
      <c r="BA105" s="83"/>
      <c r="BB105" s="83"/>
      <c r="BC105" s="83"/>
      <c r="IE105" s="72"/>
      <c r="IF105" s="72"/>
      <c r="IG105" s="72"/>
      <c r="IH105" s="72"/>
      <c r="II105" s="72"/>
    </row>
    <row r="106" ht="15"/>
    <row r="107" ht="15"/>
    <row r="108" ht="15"/>
    <row r="109" ht="15"/>
    <row r="110" ht="15"/>
    <row r="111" ht="15"/>
    <row r="112" ht="15"/>
    <row r="114" ht="15"/>
    <row r="115" ht="15"/>
    <row r="116" ht="15"/>
    <row r="117" ht="15"/>
    <row r="118" ht="15"/>
    <row r="119" ht="15"/>
    <row r="120" ht="15"/>
    <row r="125" ht="15"/>
    <row r="126" ht="15"/>
    <row r="127" ht="15"/>
    <row r="128" ht="15"/>
  </sheetData>
  <sheetProtection password="EEC8" sheet="1"/>
  <mergeCells count="8">
    <mergeCell ref="A9:BC9"/>
    <mergeCell ref="C105:BC105"/>
    <mergeCell ref="A1:L1"/>
    <mergeCell ref="A4:BC4"/>
    <mergeCell ref="A5:BC5"/>
    <mergeCell ref="A6:BC6"/>
    <mergeCell ref="A7:BC7"/>
    <mergeCell ref="B8:BC8"/>
  </mergeCells>
  <dataValidations count="21">
    <dataValidation type="list" allowBlank="1" showErrorMessage="1" sqref="E104">
      <formula1>"Select,Excess (+),Less (-)"</formula1>
      <formula2>0</formula2>
    </dataValidation>
    <dataValidation type="list" allowBlank="1" showErrorMessage="1" sqref="C2">
      <formula1>"Normal,SingleWindow,Alternate"</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04">
      <formula1>0</formula1>
      <formula2>99.9</formula2>
    </dataValidation>
    <dataValidation allowBlank="1" showInputMessage="1" showErrorMessage="1" promptTitle="Item Description" prompt="Please enter Item Description in text" sqref="B27 B19:B23">
      <formula1>0</formula1>
      <formula2>0</formula2>
    </dataValidation>
    <dataValidation type="decimal" allowBlank="1" showInputMessage="1" showErrorMessage="1" promptTitle="Rate Entry" prompt="Please enter the Basic Price in Rupees for this item. " errorTitle="Invaid Entry" error="Only Numeric Values are allowed. " sqref="G13:H26 G27:G102">
      <formula1>0</formula1>
      <formula2>999999999999999</formula2>
    </dataValidation>
    <dataValidation type="list" allowBlank="1" showErrorMessage="1" sqref="B2">
      <formula1>"Item Rate,Percentage,Item Wise"</formula1>
      <formula2>0</formula2>
    </dataValidation>
    <dataValidation type="list" allowBlank="1" showErrorMessage="1" sqref="D2">
      <formula1>"INR Only,INR and Other Currency"</formula1>
      <formula2>0</formula2>
    </dataValidation>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104">
      <formula1>IF(E104="Select",-1,IF(E104="At Par",0,0))</formula1>
      <formula2>IF(E104="Select",-1,IF(E104="At Par",0,0.99))</formula2>
    </dataValidation>
    <dataValidation type="decimal" allowBlank="1" showInputMessage="1" showErrorMessage="1" promptTitle="Rate Entry" prompt="Please enter the Rate in Rupees for this item. " errorTitle="Invaid Entry" error="Only Numeric Values are allowed. " sqref="H27:H102">
      <formula1>0</formula1>
      <formula2>999999999999999</formula2>
    </dataValidation>
    <dataValidation type="decimal" allowBlank="1" showInputMessage="1" showErrorMessage="1" promptTitle="Rate Entry" prompt="Please enter VAT charges in Rupees for this item. " errorTitle="Invaid Entry" error="Only Numeric Values are allowed. " sqref="M14:M102">
      <formula1>0</formula1>
      <formula2>999999999999999</formula2>
    </dataValidation>
    <dataValidation type="list" allowBlank="1" showErrorMessage="1" sqref="K13:K102">
      <formula1>"Partial Conversion,Full Conversion"</formula1>
      <formula2>0</formula2>
    </dataValidation>
    <dataValidation allowBlank="1" showInputMessage="1" showErrorMessage="1" promptTitle="Addition / Deduction" prompt="Please Choose the correct One" sqref="J13:J102">
      <formula1>0</formula1>
      <formula2>0</formula2>
    </dataValidation>
    <dataValidation type="list" showErrorMessage="1" sqref="I13:I102">
      <formula1>"Excess(+),Less(-)"</formula1>
      <formula2>0</formula2>
    </dataValidation>
    <dataValidation allowBlank="1" showInputMessage="1" showErrorMessage="1" promptTitle="Itemcode/Make" prompt="Please enter text" sqref="C13:C102">
      <formula1>0</formula1>
      <formula2>0</formula2>
    </dataValidation>
    <dataValidation type="decimal" allowBlank="1" showInputMessage="1" showErrorMessage="1" promptTitle="Rate Entry" prompt="Please enter the Other Taxes2 in Rupees for this item. " errorTitle="Invaid Entry" error="Only Numeric Values are allowed. " sqref="N13:O102">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02">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102">
      <formula1>0</formula1>
      <formula2>999999999999999</formula2>
    </dataValidation>
    <dataValidation allowBlank="1" showInputMessage="1" showErrorMessage="1" promptTitle="Units" prompt="Please enter Units in text" sqref="E13:E102">
      <formula1>0</formula1>
      <formula2>0</formula2>
    </dataValidation>
    <dataValidation type="decimal" allowBlank="1" showInputMessage="1" showErrorMessage="1" promptTitle="Quantity" prompt="Please enter the Quantity for this item. " errorTitle="Invalid Entry" error="Only Numeric Values are allowed. " sqref="F13:F102 D13:D102">
      <formula1>0</formula1>
      <formula2>999999999999999</formula2>
    </dataValidation>
    <dataValidation type="list" allowBlank="1" showInputMessage="1" showErrorMessage="1" sqref="L13 L14 L15 L16 L17 L18 L19 L20 L21 L22 L23 L24 L25 L26 L27 L28 L29 L30 L31 L32 L33 L34 L35 L36 L37 L38 L39 L40 L41 L42 L43 L44 L45 L46 L47 L48 L49 L50 L51 L52 L53 L54 L55 L56 L57 L58 L59 L60 L61 L62 L63 L64 L65 L66 L67 L68 L69 L70 L71 L72 L73 L74 L75 L76 L77 L78 L79 L80 L81 L82 L83 L84 L85 L86 L87 L88 L89 L90 L91 L92 L93 L94 L95 L96 L97 L98 L99 L100 L102 L101">
      <formula1>"INR"</formula1>
    </dataValidation>
    <dataValidation type="decimal" allowBlank="1" showErrorMessage="1" errorTitle="Invalid Entry" error="Only Numeric Values are allowed. " sqref="A13:A102">
      <formula1>0</formula1>
      <formula2>999999999999999</formula2>
    </dataValidation>
  </dataValidations>
  <printOptions/>
  <pageMargins left="0.7" right="0.7" top="0.75" bottom="0.75"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E6" sqref="E6:K14"/>
    </sheetView>
  </sheetViews>
  <sheetFormatPr defaultColWidth="9.140625" defaultRowHeight="15"/>
  <sheetData>
    <row r="6" spans="5:11" ht="14.25">
      <c r="E6" s="88" t="s">
        <v>63</v>
      </c>
      <c r="F6" s="88"/>
      <c r="G6" s="88"/>
      <c r="H6" s="88"/>
      <c r="I6" s="88"/>
      <c r="J6" s="88"/>
      <c r="K6" s="88"/>
    </row>
    <row r="7" spans="5:11" ht="14.25">
      <c r="E7" s="89"/>
      <c r="F7" s="89"/>
      <c r="G7" s="89"/>
      <c r="H7" s="89"/>
      <c r="I7" s="89"/>
      <c r="J7" s="89"/>
      <c r="K7" s="89"/>
    </row>
    <row r="8" spans="5:11" ht="14.25">
      <c r="E8" s="89"/>
      <c r="F8" s="89"/>
      <c r="G8" s="89"/>
      <c r="H8" s="89"/>
      <c r="I8" s="89"/>
      <c r="J8" s="89"/>
      <c r="K8" s="89"/>
    </row>
    <row r="9" spans="5:11" ht="14.25">
      <c r="E9" s="89"/>
      <c r="F9" s="89"/>
      <c r="G9" s="89"/>
      <c r="H9" s="89"/>
      <c r="I9" s="89"/>
      <c r="J9" s="89"/>
      <c r="K9" s="89"/>
    </row>
    <row r="10" spans="5:11" ht="14.25">
      <c r="E10" s="89"/>
      <c r="F10" s="89"/>
      <c r="G10" s="89"/>
      <c r="H10" s="89"/>
      <c r="I10" s="89"/>
      <c r="J10" s="89"/>
      <c r="K10" s="89"/>
    </row>
    <row r="11" spans="5:11" ht="14.25">
      <c r="E11" s="89"/>
      <c r="F11" s="89"/>
      <c r="G11" s="89"/>
      <c r="H11" s="89"/>
      <c r="I11" s="89"/>
      <c r="J11" s="89"/>
      <c r="K11" s="89"/>
    </row>
    <row r="12" spans="5:11" ht="14.25">
      <c r="E12" s="89"/>
      <c r="F12" s="89"/>
      <c r="G12" s="89"/>
      <c r="H12" s="89"/>
      <c r="I12" s="89"/>
      <c r="J12" s="89"/>
      <c r="K12" s="89"/>
    </row>
    <row r="13" spans="5:11" ht="14.25">
      <c r="E13" s="89"/>
      <c r="F13" s="89"/>
      <c r="G13" s="89"/>
      <c r="H13" s="89"/>
      <c r="I13" s="89"/>
      <c r="J13" s="89"/>
      <c r="K13" s="89"/>
    </row>
    <row r="14" spans="5:11" ht="14.25">
      <c r="E14" s="89"/>
      <c r="F14" s="89"/>
      <c r="G14" s="89"/>
      <c r="H14" s="89"/>
      <c r="I14" s="89"/>
      <c r="J14" s="89"/>
      <c r="K14" s="89"/>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Dell</cp:lastModifiedBy>
  <cp:lastPrinted>2016-06-30T05:08:09Z</cp:lastPrinted>
  <dcterms:created xsi:type="dcterms:W3CDTF">2009-01-30T06:42:42Z</dcterms:created>
  <dcterms:modified xsi:type="dcterms:W3CDTF">2023-11-30T11:56:58Z</dcterms:modified>
  <cp:category/>
  <cp:version/>
  <cp:contentType/>
  <cp:contentStatus/>
  <cp:revision>13</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r8>1</vt:r8>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