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<sst xmlns="http://schemas.openxmlformats.org/spreadsheetml/2006/main" count="307" uniqueCount="116">
  <si>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</si>
  <si>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</si>
  <si>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</si>
  <si>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</si>
  <si>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</si>
  <si>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</si>
  <si>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</si>
  <si>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</si>
  <si>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</si>
  <si>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</si>
  <si>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</si>
  <si>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</si>
  <si>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</si>
  <si>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</si>
  <si>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</si>
  <si>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</si>
  <si>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</si>
  <si>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</si>
  <si>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</si>
  <si>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</si>
  <si>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</si>
  <si>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</si>
  <si>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</si>
  <si>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</si>
  <si>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</si>
  <si>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</si>
  <si>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</si>
  <si>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</si>
  <si>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</si>
  <si>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</si>
  <si>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</si>
  <si>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</si>
  <si>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</si>
  <si>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</si>
  <si>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</si>
  <si>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</si>
  <si>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</si>
  <si>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</si>
  <si>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</si>
  <si>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</si>
  <si>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</si>
  <si>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</si>
  <si>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</si>
  <si>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</si>
  <si>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</si>
  <si>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</si>
  <si>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</si>
  <si>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</si>
  <si>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</si>
  <si>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</si>
  <si>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</si>
  <si>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</si>
  <si>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</si>
  <si>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</si>
  <si>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</si>
  <si>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</si>
  <si>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</si>
  <si>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</si>
  <si>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</si>
  <si>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</si>
  <si>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</si>
  <si>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</si>
  <si>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</si>
  <si>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</si>
  <si>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</si>
  <si>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</si>
  <si>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</si>
  <si>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</si>
  <si>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</si>
  <si>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</si>
  <si>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</si>
  <si>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</si>
  <si>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</si>
  <si>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</si>
  <si>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</si>
  <si>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</si>
  <si>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</si>
  <si>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</si>
  <si>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</si>
  <si>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</si>
  <si>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</si>
  <si>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</si>
  <si>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</si>
  <si>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</si>
  <si>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</si>
  <si>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</si>
  <si>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</si>
  <si>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</si>
  <si>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</si>
  <si>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</si>
  <si>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</si>
  <si>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</si>
  <si>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</si>
  <si>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</si>
  <si>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r>
      <t xml:space="preserve">Surface dressing of the ground including removing vegetation and inequalities not exceeding 15 cm deep and disposal of rubbish, lead up
to 50 m and lift up to 1.5 m. All kinds of soil </t>
    </r>
    <r>
      <rPr>
        <b/>
        <sz val="10"/>
        <rFont val="Times New Roman"/>
        <family val="1"/>
      </rPr>
      <t>(2.28)</t>
    </r>
  </si>
  <si>
    <r>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t>
    </r>
    <r>
      <rPr>
        <b/>
        <sz val="10"/>
        <rFont val="Times New Roman"/>
        <family val="1"/>
      </rPr>
      <t>(2.8.1)</t>
    </r>
  </si>
  <si>
    <t>Providing and laying in position cement concrete of specified grade excluding the cost of centering and shuttering - All work up to plinth level :</t>
  </si>
  <si>
    <r>
      <t xml:space="preserve">1:4:8 (1 Cement : 4 coarse sand (zone-III) : 8 graded stone </t>
    </r>
    <r>
      <rPr>
        <b/>
        <sz val="10"/>
        <rFont val="Times New Roman"/>
        <family val="1"/>
      </rPr>
      <t>(4.1.8)</t>
    </r>
    <r>
      <rPr>
        <sz val="10"/>
        <rFont val="Times New Roman"/>
        <family val="1"/>
      </rPr>
      <t xml:space="preserve">
aggregate 40 mm nominal size)</t>
    </r>
  </si>
  <si>
    <r>
      <t xml:space="preserve">1:2:4 (1 Cement : 2 coarse sand : 4 graded stone  aggregate 20 mm nominal size) </t>
    </r>
    <r>
      <rPr>
        <b/>
        <sz val="10"/>
        <rFont val="Times New Roman"/>
        <family val="1"/>
      </rPr>
      <t>(4.1.3)</t>
    </r>
  </si>
  <si>
    <r>
      <t xml:space="preserve">Steel work in built up tubular (round, square or rectangular hollow tubes etc.) trusses etc., including cutting, hoisting, fixing in position and applying a priming coat of approved steel primer, including welding and bolted with special shaped washers etc. complete. Hot finished welded type tubes </t>
    </r>
    <r>
      <rPr>
        <b/>
        <sz val="10"/>
        <rFont val="Times New Roman"/>
        <family val="1"/>
      </rPr>
      <t>(10.16.1)</t>
    </r>
  </si>
  <si>
    <r>
      <t xml:space="preserve">Structural steel work riveted, bolted or welded in built up sections, trusses and framed work, including cutting, hoisting, fixing in position and applying a priming coat of approved steel primer all complete. </t>
    </r>
    <r>
      <rPr>
        <b/>
        <sz val="10"/>
        <rFont val="Times New Roman"/>
        <family val="1"/>
      </rPr>
      <t>(10.2)</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</si>
  <si>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</si>
  <si>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Brick work with common burnt clay F.P.S. (non modular) bricks of class designation 7.5 in  foundation and plinth in : Cement mortar 1:6 (1 cement : 6 coarse sand)</t>
    </r>
    <r>
      <rPr>
        <b/>
        <sz val="10"/>
        <rFont val="Times New Roman"/>
        <family val="1"/>
      </rPr>
      <t>(6.1.2)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</si>
  <si>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</si>
  <si>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</si>
  <si>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</si>
  <si>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t>
    </r>
    <r>
      <rPr>
        <b/>
        <sz val="10"/>
        <rFont val="Times New Roman"/>
        <family val="1"/>
      </rPr>
      <t>(16.78.2)</t>
    </r>
  </si>
  <si>
    <r>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r>
    <r>
      <rPr>
        <b/>
        <sz val="10"/>
        <rFont val="Times New Roman"/>
        <family val="1"/>
      </rPr>
      <t xml:space="preserve">(16.91.2)  </t>
    </r>
    <r>
      <rPr>
        <sz val="10"/>
        <rFont val="Times New Roman"/>
        <family val="1"/>
      </rPr>
      <t xml:space="preserve">                  </t>
    </r>
  </si>
  <si>
    <r>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 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r>
    <r>
      <rPr>
        <b/>
        <sz val="10"/>
        <rFont val="Times New Roman"/>
        <family val="1"/>
      </rPr>
      <t xml:space="preserve"> (12.50)</t>
    </r>
  </si>
  <si>
    <r>
      <t>Providing and fixing precoated galvanised steel sheet roofing accessories 0.50 mm (+0.05 %) total coated thickness, Zinc coating 120 gramsper sqm as per IS: 277, in 240 mpa steel grade, 5-7 microns epoxyprimer on both side of the sheet and polyester top coat 15-18 microns using self drilling/ self tapping screws complete :Ridges plain (500 - 600mm)</t>
    </r>
    <r>
      <rPr>
        <b/>
        <sz val="10"/>
        <rFont val="Times New Roman"/>
        <family val="1"/>
      </rPr>
      <t xml:space="preserve"> (12.51.1)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</si>
  <si>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</si>
  <si>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</si>
  <si>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Sqm</t>
  </si>
  <si>
    <t>Mtrs</t>
  </si>
  <si>
    <t>Name of Work: Providing and laying inter locking paver block for parking area and P/F profile sheet with truss (behind hydraulic and Environmental Lab.) in Department of Civil engineering, IIT (BHU) Varanasi</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</si>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</sst>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style="thin"/>
      <top style="hair"/>
      <bottom style="thin"/>
    </border>
    <border>
      <left style="thin"/>
      <right style="thin"/>
      <top style="thin"/>
      <bottom style="hair"/>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3" xfId="0" applyFont="1" applyBorder="1" applyAlignment="1">
      <alignment horizontal="justify" vertical="top" wrapTex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25" fillId="0" borderId="24" xfId="0" applyFont="1" applyBorder="1" applyAlignment="1">
      <alignment horizontal="justify" vertical="top" wrapText="1" shrinkToFit="1"/>
    </xf>
    <xf numFmtId="0" fontId="25" fillId="0" borderId="24" xfId="0" applyFont="1" applyBorder="1" applyAlignment="1">
      <alignment horizontal="justify" vertical="top" wrapText="1"/>
    </xf>
    <xf numFmtId="0" fontId="25" fillId="0" borderId="25" xfId="0" applyFont="1" applyBorder="1" applyAlignment="1">
      <alignment horizontal="justify" vertical="top" wrapText="1"/>
    </xf>
    <xf numFmtId="0" fontId="25" fillId="0" borderId="24" xfId="0" applyFont="1" applyBorder="1" applyAlignment="1">
      <alignment horizontal="justify" vertical="justify" wrapText="1"/>
    </xf>
    <xf numFmtId="0" fontId="25" fillId="0" borderId="23" xfId="0" applyFont="1" applyFill="1" applyBorder="1" applyAlignment="1">
      <alignment horizontal="center" wrapText="1"/>
    </xf>
    <xf numFmtId="0" fontId="25" fillId="0" borderId="21" xfId="0" applyFont="1" applyBorder="1" applyAlignment="1">
      <alignment horizontal="center" wrapText="1"/>
    </xf>
    <xf numFmtId="0" fontId="25" fillId="0" borderId="21" xfId="0" applyFont="1" applyBorder="1" applyAlignment="1">
      <alignment horizontal="center" wrapText="1" shrinkToFit="1"/>
    </xf>
    <xf numFmtId="0" fontId="25" fillId="0" borderId="21" xfId="0" applyFont="1" applyFill="1" applyBorder="1" applyAlignment="1">
      <alignment horizontal="center" wrapText="1"/>
    </xf>
    <xf numFmtId="0" fontId="25" fillId="0" borderId="23" xfId="0" applyFont="1" applyBorder="1" applyAlignment="1">
      <alignment horizontal="center" wrapText="1" shrinkToFit="1"/>
    </xf>
    <xf numFmtId="0" fontId="25" fillId="35" borderId="25" xfId="0" applyFont="1" applyFill="1" applyBorder="1" applyAlignment="1">
      <alignment horizontal="center" wrapText="1"/>
    </xf>
    <xf numFmtId="0" fontId="25" fillId="0" borderId="23" xfId="0" applyFont="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3"/>
  <sheetViews>
    <sheetView showGridLines="0" zoomScale="70" zoomScaleNormal="70" zoomScalePageLayoutView="0" workbookViewId="0" topLeftCell="A26">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69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114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115</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70</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72</v>
      </c>
      <c r="IC13" s="38" t="s">
        <v>34</v>
      </c>
      <c r="IE13" s="39"/>
      <c r="IF13" s="39" t="s">
        <v>35</v>
      </c>
      <c r="IG13" s="39" t="s">
        <v>36</v>
      </c>
      <c r="IH13" s="39">
        <v>10</v>
      </c>
      <c r="II13" s="39" t="s">
        <v>37</v>
      </c>
    </row>
    <row r="14" spans="1:243" s="38" customFormat="1" ht="72" customHeight="1">
      <c r="A14" s="22">
        <v>1</v>
      </c>
      <c r="B14" s="88" t="s">
        <v>94</v>
      </c>
      <c r="C14" s="24" t="s">
        <v>38</v>
      </c>
      <c r="D14" s="78">
        <v>990</v>
      </c>
      <c r="E14" s="95" t="s">
        <v>68</v>
      </c>
      <c r="F14" s="78">
        <v>24.35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24106.5</v>
      </c>
      <c r="BB14" s="48">
        <f aca="true" t="shared" si="2" ref="BB14:BB24">BA14+SUM(N14:AZ14)</f>
        <v>24106.5</v>
      </c>
      <c r="BC14" s="37" t="str">
        <f aca="true" t="shared" si="3" ref="BC14:BC24">SpellNumber(L14,BB14)</f>
        <v>INR  Twenty Four Thousand One Hundred &amp; Six  and Paise Fifty Only</v>
      </c>
      <c r="IA14" s="38">
        <v>1</v>
      </c>
      <c r="IB14" s="77" t="s">
        <v>77</v>
      </c>
      <c r="IC14" s="38" t="s">
        <v>38</v>
      </c>
      <c r="ID14" s="38">
        <v>1446</v>
      </c>
      <c r="IE14" s="39" t="s">
        <v>73</v>
      </c>
      <c r="IF14" s="39" t="s">
        <v>42</v>
      </c>
      <c r="IG14" s="39" t="s">
        <v>36</v>
      </c>
      <c r="IH14" s="39">
        <v>123.223</v>
      </c>
      <c r="II14" s="39" t="s">
        <v>39</v>
      </c>
    </row>
    <row r="15" spans="1:243" s="38" customFormat="1" ht="38.25" customHeight="1">
      <c r="A15" s="22">
        <v>2</v>
      </c>
      <c r="B15" s="89" t="s">
        <v>95</v>
      </c>
      <c r="C15" s="24" t="s">
        <v>43</v>
      </c>
      <c r="D15" s="78">
        <v>59</v>
      </c>
      <c r="E15" s="96" t="s">
        <v>111</v>
      </c>
      <c r="F15" s="78">
        <v>252.3</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14885.7</v>
      </c>
      <c r="BB15" s="48">
        <f t="shared" si="2"/>
        <v>14885.7</v>
      </c>
      <c r="BC15" s="37" t="str">
        <f t="shared" si="3"/>
        <v>INR  Fourteen Thousand Eight Hundred &amp; Eighty Five  and Paise Seventy Only</v>
      </c>
      <c r="IA15" s="38">
        <v>2</v>
      </c>
      <c r="IB15" s="77" t="s">
        <v>78</v>
      </c>
      <c r="IC15" s="38" t="s">
        <v>43</v>
      </c>
      <c r="ID15" s="38">
        <v>482</v>
      </c>
      <c r="IE15" s="39" t="s">
        <v>73</v>
      </c>
      <c r="IF15" s="39" t="s">
        <v>44</v>
      </c>
      <c r="IG15" s="39" t="s">
        <v>45</v>
      </c>
      <c r="IH15" s="39">
        <v>213</v>
      </c>
      <c r="II15" s="39" t="s">
        <v>39</v>
      </c>
    </row>
    <row r="16" spans="1:243" s="38" customFormat="1" ht="33" customHeight="1">
      <c r="A16" s="22">
        <v>3</v>
      </c>
      <c r="B16" s="89" t="s">
        <v>96</v>
      </c>
      <c r="C16" s="24" t="s">
        <v>46</v>
      </c>
      <c r="D16" s="78"/>
      <c r="E16" s="96"/>
      <c r="F16" s="78"/>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0</v>
      </c>
      <c r="BB16" s="48">
        <f t="shared" si="2"/>
        <v>0</v>
      </c>
      <c r="BC16" s="37" t="str">
        <f t="shared" si="3"/>
        <v>INR Zero Only</v>
      </c>
      <c r="IA16" s="38">
        <v>3</v>
      </c>
      <c r="IB16" s="77" t="s">
        <v>79</v>
      </c>
      <c r="IC16" s="38" t="s">
        <v>46</v>
      </c>
      <c r="ID16" s="38">
        <v>241</v>
      </c>
      <c r="IE16" s="39" t="s">
        <v>73</v>
      </c>
      <c r="IF16" s="39" t="s">
        <v>35</v>
      </c>
      <c r="IG16" s="39" t="s">
        <v>47</v>
      </c>
      <c r="IH16" s="39">
        <v>10</v>
      </c>
      <c r="II16" s="39" t="s">
        <v>39</v>
      </c>
    </row>
    <row r="17" spans="1:243" s="38" customFormat="1" ht="40.5" customHeight="1">
      <c r="A17" s="22">
        <v>3.1</v>
      </c>
      <c r="B17" s="89" t="s">
        <v>97</v>
      </c>
      <c r="C17" s="24" t="s">
        <v>48</v>
      </c>
      <c r="D17" s="78">
        <v>9</v>
      </c>
      <c r="E17" s="96" t="s">
        <v>111</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52106.4</v>
      </c>
      <c r="BB17" s="48">
        <f t="shared" si="2"/>
        <v>52106.4</v>
      </c>
      <c r="BC17" s="37" t="str">
        <f t="shared" si="3"/>
        <v>INR  Fifty Two Thousand One Hundred &amp; Six  and Paise Forty Only</v>
      </c>
      <c r="IA17" s="38">
        <v>4</v>
      </c>
      <c r="IB17" s="77" t="s">
        <v>80</v>
      </c>
      <c r="IC17" s="38" t="s">
        <v>48</v>
      </c>
      <c r="ID17" s="38">
        <v>241</v>
      </c>
      <c r="IE17" s="39" t="s">
        <v>73</v>
      </c>
      <c r="IF17" s="39" t="s">
        <v>49</v>
      </c>
      <c r="IG17" s="39" t="s">
        <v>50</v>
      </c>
      <c r="IH17" s="39">
        <v>10</v>
      </c>
      <c r="II17" s="39" t="s">
        <v>39</v>
      </c>
    </row>
    <row r="18" spans="1:243" s="38" customFormat="1" ht="30" customHeight="1">
      <c r="A18" s="22">
        <v>3.2</v>
      </c>
      <c r="B18" s="90" t="s">
        <v>98</v>
      </c>
      <c r="C18" s="24" t="s">
        <v>51</v>
      </c>
      <c r="D18" s="78">
        <v>3</v>
      </c>
      <c r="E18" s="97" t="s">
        <v>111</v>
      </c>
      <c r="F18" s="78">
        <v>6788.6</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20365.8</v>
      </c>
      <c r="BB18" s="48">
        <f t="shared" si="2"/>
        <v>20365.8</v>
      </c>
      <c r="BC18" s="37" t="str">
        <f t="shared" si="3"/>
        <v>INR  Twenty Thousand Three Hundred &amp; Sixty Five  and Paise Eighty Only</v>
      </c>
      <c r="IA18" s="38">
        <v>5</v>
      </c>
      <c r="IB18" s="77" t="s">
        <v>81</v>
      </c>
      <c r="IC18" s="38" t="s">
        <v>51</v>
      </c>
      <c r="ID18" s="38">
        <v>4819</v>
      </c>
      <c r="IE18" s="39" t="s">
        <v>68</v>
      </c>
      <c r="IF18" s="39" t="s">
        <v>42</v>
      </c>
      <c r="IG18" s="39" t="s">
        <v>36</v>
      </c>
      <c r="IH18" s="39">
        <v>123.223</v>
      </c>
      <c r="II18" s="39" t="s">
        <v>39</v>
      </c>
    </row>
    <row r="19" spans="1:243" s="38" customFormat="1" ht="30.75" customHeight="1">
      <c r="A19" s="22">
        <v>4</v>
      </c>
      <c r="B19" s="90" t="s">
        <v>99</v>
      </c>
      <c r="C19" s="24" t="s">
        <v>52</v>
      </c>
      <c r="D19" s="78">
        <v>7270</v>
      </c>
      <c r="E19" s="97" t="s">
        <v>112</v>
      </c>
      <c r="F19" s="78">
        <v>143.45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1042881.5</v>
      </c>
      <c r="BB19" s="48">
        <f t="shared" si="2"/>
        <v>1042881.5</v>
      </c>
      <c r="BC19" s="37" t="str">
        <f t="shared" si="3"/>
        <v>INR  Ten Lakh Forty Two Thousand Eight Hundred &amp; Eighty One  and Paise Fifty Only</v>
      </c>
      <c r="IA19" s="38">
        <v>6</v>
      </c>
      <c r="IB19" s="77" t="s">
        <v>82</v>
      </c>
      <c r="IC19" s="38" t="s">
        <v>52</v>
      </c>
      <c r="ID19" s="38">
        <v>482</v>
      </c>
      <c r="IE19" s="39" t="s">
        <v>73</v>
      </c>
      <c r="IF19" s="39" t="s">
        <v>44</v>
      </c>
      <c r="IG19" s="39" t="s">
        <v>45</v>
      </c>
      <c r="IH19" s="39">
        <v>213</v>
      </c>
      <c r="II19" s="39" t="s">
        <v>39</v>
      </c>
    </row>
    <row r="20" spans="1:243" s="38" customFormat="1" ht="60" customHeight="1">
      <c r="A20" s="22">
        <v>5</v>
      </c>
      <c r="B20" s="90" t="s">
        <v>100</v>
      </c>
      <c r="C20" s="24" t="s">
        <v>53</v>
      </c>
      <c r="D20" s="78">
        <v>3405</v>
      </c>
      <c r="E20" s="97" t="s">
        <v>112</v>
      </c>
      <c r="F20" s="78">
        <v>101.75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346458.75</v>
      </c>
      <c r="BB20" s="48">
        <f t="shared" si="2"/>
        <v>346458.75</v>
      </c>
      <c r="BC20" s="37" t="str">
        <f t="shared" si="3"/>
        <v>INR  Three Lakh Forty Six Thousand Four Hundred &amp; Fifty Eight  and Paise Seventy Five Only</v>
      </c>
      <c r="IA20" s="38">
        <v>7</v>
      </c>
      <c r="IB20" s="77" t="s">
        <v>83</v>
      </c>
      <c r="IC20" s="38" t="s">
        <v>53</v>
      </c>
      <c r="ID20" s="38">
        <v>4819</v>
      </c>
      <c r="IE20" s="39" t="s">
        <v>68</v>
      </c>
      <c r="IF20" s="39" t="s">
        <v>35</v>
      </c>
      <c r="IG20" s="39" t="s">
        <v>47</v>
      </c>
      <c r="IH20" s="39">
        <v>10</v>
      </c>
      <c r="II20" s="39" t="s">
        <v>39</v>
      </c>
    </row>
    <row r="21" spans="1:243" s="38" customFormat="1" ht="57" customHeight="1">
      <c r="A21" s="22">
        <v>6</v>
      </c>
      <c r="B21" s="89" t="s">
        <v>101</v>
      </c>
      <c r="C21" s="24" t="s">
        <v>54</v>
      </c>
      <c r="D21" s="78">
        <v>785</v>
      </c>
      <c r="E21" s="96" t="s">
        <v>68</v>
      </c>
      <c r="F21" s="78">
        <v>121.55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95416.75</v>
      </c>
      <c r="BB21" s="48">
        <f t="shared" si="2"/>
        <v>95416.75</v>
      </c>
      <c r="BC21" s="37" t="str">
        <f t="shared" si="3"/>
        <v>INR  Ninety Five Thousand Four Hundred &amp; Sixteen  and Paise Seventy Five Only</v>
      </c>
      <c r="IA21" s="38">
        <v>8</v>
      </c>
      <c r="IB21" s="38" t="s">
        <v>84</v>
      </c>
      <c r="IC21" s="38" t="s">
        <v>54</v>
      </c>
      <c r="ID21" s="38">
        <v>100</v>
      </c>
      <c r="IE21" s="39" t="s">
        <v>39</v>
      </c>
      <c r="IF21" s="39" t="s">
        <v>49</v>
      </c>
      <c r="IG21" s="39" t="s">
        <v>50</v>
      </c>
      <c r="IH21" s="39">
        <v>10</v>
      </c>
      <c r="II21" s="39" t="s">
        <v>39</v>
      </c>
    </row>
    <row r="22" spans="1:243" s="38" customFormat="1" ht="51" customHeight="1">
      <c r="A22" s="22">
        <v>7</v>
      </c>
      <c r="B22" s="90" t="s">
        <v>102</v>
      </c>
      <c r="C22" s="24" t="s">
        <v>55</v>
      </c>
      <c r="D22" s="78">
        <v>40</v>
      </c>
      <c r="E22" s="97" t="s">
        <v>111</v>
      </c>
      <c r="F22" s="78">
        <v>6157.45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246298</v>
      </c>
      <c r="BB22" s="48">
        <f t="shared" si="2"/>
        <v>246298</v>
      </c>
      <c r="BC22" s="37" t="str">
        <f t="shared" si="3"/>
        <v>INR  Two Lakh Forty Six Thousand Two Hundred &amp; Ninety Eight  Only</v>
      </c>
      <c r="IA22" s="38">
        <v>9</v>
      </c>
      <c r="IB22" s="77" t="s">
        <v>85</v>
      </c>
      <c r="IC22" s="38" t="s">
        <v>55</v>
      </c>
      <c r="ID22" s="38">
        <v>100</v>
      </c>
      <c r="IE22" s="39" t="s">
        <v>39</v>
      </c>
      <c r="IF22" s="39" t="s">
        <v>42</v>
      </c>
      <c r="IG22" s="39" t="s">
        <v>36</v>
      </c>
      <c r="IH22" s="39">
        <v>123.223</v>
      </c>
      <c r="II22" s="39" t="s">
        <v>39</v>
      </c>
    </row>
    <row r="23" spans="1:243" s="38" customFormat="1" ht="49.5" customHeight="1">
      <c r="A23" s="22">
        <v>8</v>
      </c>
      <c r="B23" s="89" t="s">
        <v>103</v>
      </c>
      <c r="C23" s="24" t="s">
        <v>56</v>
      </c>
      <c r="D23" s="78">
        <v>21</v>
      </c>
      <c r="E23" s="96" t="s">
        <v>68</v>
      </c>
      <c r="F23" s="78">
        <v>263.55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5534.55</v>
      </c>
      <c r="BB23" s="48">
        <f t="shared" si="2"/>
        <v>5534.55</v>
      </c>
      <c r="BC23" s="37" t="str">
        <f t="shared" si="3"/>
        <v>INR  Five Thousand Five Hundred &amp; Thirty Four  and Paise Fifty Five Only</v>
      </c>
      <c r="IA23" s="38">
        <v>10</v>
      </c>
      <c r="IB23" s="77" t="s">
        <v>86</v>
      </c>
      <c r="IC23" s="38" t="s">
        <v>56</v>
      </c>
      <c r="ID23" s="38">
        <v>100</v>
      </c>
      <c r="IE23" s="39" t="s">
        <v>39</v>
      </c>
      <c r="IF23" s="39" t="s">
        <v>44</v>
      </c>
      <c r="IG23" s="39" t="s">
        <v>45</v>
      </c>
      <c r="IH23" s="39">
        <v>213</v>
      </c>
      <c r="II23" s="39" t="s">
        <v>39</v>
      </c>
    </row>
    <row r="24" spans="1:243" s="38" customFormat="1" ht="48" customHeight="1">
      <c r="A24" s="22">
        <v>9</v>
      </c>
      <c r="B24" s="79" t="s">
        <v>104</v>
      </c>
      <c r="C24" s="24" t="s">
        <v>57</v>
      </c>
      <c r="D24" s="78">
        <v>108</v>
      </c>
      <c r="E24" s="98" t="s">
        <v>68</v>
      </c>
      <c r="F24" s="78">
        <v>303.9</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32821.2</v>
      </c>
      <c r="BB24" s="48">
        <f t="shared" si="2"/>
        <v>32821.2</v>
      </c>
      <c r="BC24" s="37" t="str">
        <f t="shared" si="3"/>
        <v>INR  Thirty Two Thousand Eight Hundred &amp; Twenty One  and Paise Twenty Only</v>
      </c>
      <c r="IA24" s="38">
        <v>11</v>
      </c>
      <c r="IB24" s="77" t="s">
        <v>87</v>
      </c>
      <c r="IC24" s="38" t="s">
        <v>57</v>
      </c>
      <c r="ID24" s="38">
        <v>100</v>
      </c>
      <c r="IE24" s="39" t="s">
        <v>39</v>
      </c>
      <c r="IF24" s="39" t="s">
        <v>35</v>
      </c>
      <c r="IG24" s="39" t="s">
        <v>47</v>
      </c>
      <c r="IH24" s="39">
        <v>10</v>
      </c>
      <c r="II24" s="39" t="s">
        <v>39</v>
      </c>
    </row>
    <row r="25" spans="1:243" s="38" customFormat="1" ht="48.75" customHeight="1">
      <c r="A25" s="22">
        <v>10</v>
      </c>
      <c r="B25" s="89" t="s">
        <v>105</v>
      </c>
      <c r="C25" s="24" t="s">
        <v>71</v>
      </c>
      <c r="D25" s="78">
        <v>108</v>
      </c>
      <c r="E25" s="96" t="s">
        <v>68</v>
      </c>
      <c r="F25" s="78">
        <v>99.9</v>
      </c>
      <c r="G25" s="41"/>
      <c r="H25" s="41"/>
      <c r="I25" s="40" t="s">
        <v>40</v>
      </c>
      <c r="J25" s="43">
        <f aca="true" t="shared" si="4" ref="J25:J30">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0">total_amount_ba($B$2,$D$2,D25,F25,J25,K25,M25)</f>
        <v>10789.2</v>
      </c>
      <c r="BB25" s="48">
        <f aca="true" t="shared" si="6" ref="BB25:BB30">BA25+SUM(N25:AZ25)</f>
        <v>10789.2</v>
      </c>
      <c r="BC25" s="37" t="str">
        <f aca="true" t="shared" si="7" ref="BC25:BC30">SpellNumber(L25,BB25)</f>
        <v>INR  Ten Thousand Seven Hundred &amp; Eighty Nine  and Paise Twenty Only</v>
      </c>
      <c r="IA25" s="38">
        <v>12</v>
      </c>
      <c r="IB25" s="77" t="s">
        <v>88</v>
      </c>
      <c r="IC25" s="38" t="s">
        <v>71</v>
      </c>
      <c r="ID25" s="38">
        <v>75</v>
      </c>
      <c r="IE25" s="39" t="s">
        <v>39</v>
      </c>
      <c r="IF25" s="39" t="s">
        <v>42</v>
      </c>
      <c r="IG25" s="39" t="s">
        <v>36</v>
      </c>
      <c r="IH25" s="39">
        <v>123.223</v>
      </c>
      <c r="II25" s="39" t="s">
        <v>39</v>
      </c>
    </row>
    <row r="26" spans="1:243" s="38" customFormat="1" ht="48" customHeight="1">
      <c r="A26" s="22">
        <v>11</v>
      </c>
      <c r="B26" s="91" t="s">
        <v>106</v>
      </c>
      <c r="C26" s="24" t="s">
        <v>58</v>
      </c>
      <c r="D26" s="78">
        <v>109</v>
      </c>
      <c r="E26" s="99" t="s">
        <v>111</v>
      </c>
      <c r="F26" s="78">
        <v>2637.3</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287465.7</v>
      </c>
      <c r="BB26" s="48">
        <f t="shared" si="6"/>
        <v>287465.7</v>
      </c>
      <c r="BC26" s="37" t="str">
        <f t="shared" si="7"/>
        <v>INR  Two Lakh Eighty Seven Thousand Four Hundred &amp; Sixty Five  and Paise Seventy Only</v>
      </c>
      <c r="IA26" s="38">
        <v>13</v>
      </c>
      <c r="IB26" s="77" t="s">
        <v>89</v>
      </c>
      <c r="IC26" s="38" t="s">
        <v>58</v>
      </c>
      <c r="ID26" s="38">
        <v>75</v>
      </c>
      <c r="IE26" s="39" t="s">
        <v>39</v>
      </c>
      <c r="IF26" s="39" t="s">
        <v>44</v>
      </c>
      <c r="IG26" s="39" t="s">
        <v>45</v>
      </c>
      <c r="IH26" s="39">
        <v>213</v>
      </c>
      <c r="II26" s="39" t="s">
        <v>39</v>
      </c>
    </row>
    <row r="27" spans="1:243" s="38" customFormat="1" ht="42.75" customHeight="1">
      <c r="A27" s="22">
        <v>12</v>
      </c>
      <c r="B27" s="92" t="s">
        <v>107</v>
      </c>
      <c r="C27" s="24" t="s">
        <v>59</v>
      </c>
      <c r="D27" s="78">
        <v>990</v>
      </c>
      <c r="E27" s="95" t="s">
        <v>68</v>
      </c>
      <c r="F27" s="78">
        <v>953</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943470</v>
      </c>
      <c r="BB27" s="48">
        <f t="shared" si="6"/>
        <v>943470</v>
      </c>
      <c r="BC27" s="37" t="str">
        <f t="shared" si="7"/>
        <v>INR  Nine Lakh Forty Three Thousand Four Hundred &amp; Seventy  Only</v>
      </c>
      <c r="IA27" s="38">
        <v>14</v>
      </c>
      <c r="IB27" s="77" t="s">
        <v>90</v>
      </c>
      <c r="IC27" s="38" t="s">
        <v>59</v>
      </c>
      <c r="ID27" s="38">
        <v>100</v>
      </c>
      <c r="IE27" s="39" t="s">
        <v>39</v>
      </c>
      <c r="IF27" s="39" t="s">
        <v>35</v>
      </c>
      <c r="IG27" s="39" t="s">
        <v>47</v>
      </c>
      <c r="IH27" s="39">
        <v>10</v>
      </c>
      <c r="II27" s="39" t="s">
        <v>39</v>
      </c>
    </row>
    <row r="28" spans="1:243" s="38" customFormat="1" ht="39" customHeight="1">
      <c r="A28" s="22">
        <v>13</v>
      </c>
      <c r="B28" s="93" t="s">
        <v>108</v>
      </c>
      <c r="C28" s="24" t="s">
        <v>60</v>
      </c>
      <c r="D28" s="78">
        <v>528</v>
      </c>
      <c r="E28" s="100" t="s">
        <v>68</v>
      </c>
      <c r="F28" s="78">
        <v>627.55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331346.4</v>
      </c>
      <c r="BB28" s="48">
        <f t="shared" si="6"/>
        <v>331346.4</v>
      </c>
      <c r="BC28" s="37" t="str">
        <f t="shared" si="7"/>
        <v>INR  Three Lakh Thirty One Thousand Three Hundred &amp; Forty Six  and Paise Forty Only</v>
      </c>
      <c r="IA28" s="38">
        <v>15</v>
      </c>
      <c r="IB28" s="77" t="s">
        <v>91</v>
      </c>
      <c r="IC28" s="38" t="s">
        <v>60</v>
      </c>
      <c r="ID28" s="38">
        <v>100</v>
      </c>
      <c r="IE28" s="39" t="s">
        <v>39</v>
      </c>
      <c r="IF28" s="39" t="s">
        <v>49</v>
      </c>
      <c r="IG28" s="39" t="s">
        <v>50</v>
      </c>
      <c r="IH28" s="39">
        <v>10</v>
      </c>
      <c r="II28" s="39" t="s">
        <v>39</v>
      </c>
    </row>
    <row r="29" spans="1:243" s="38" customFormat="1" ht="47.25" customHeight="1">
      <c r="A29" s="22">
        <v>14</v>
      </c>
      <c r="B29" s="93" t="s">
        <v>109</v>
      </c>
      <c r="C29" s="24" t="s">
        <v>61</v>
      </c>
      <c r="D29" s="78">
        <v>100</v>
      </c>
      <c r="E29" s="100" t="s">
        <v>113</v>
      </c>
      <c r="F29" s="78">
        <v>416.3</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41630</v>
      </c>
      <c r="BB29" s="48">
        <f t="shared" si="6"/>
        <v>41630</v>
      </c>
      <c r="BC29" s="37" t="str">
        <f t="shared" si="7"/>
        <v>INR  Forty One Thousand Six Hundred &amp; Thirty  Only</v>
      </c>
      <c r="IA29" s="38">
        <v>16</v>
      </c>
      <c r="IB29" s="77" t="s">
        <v>92</v>
      </c>
      <c r="IC29" s="38" t="s">
        <v>61</v>
      </c>
      <c r="ID29" s="38">
        <v>100</v>
      </c>
      <c r="IE29" s="39" t="s">
        <v>39</v>
      </c>
      <c r="IF29" s="39" t="s">
        <v>44</v>
      </c>
      <c r="IG29" s="39" t="s">
        <v>63</v>
      </c>
      <c r="IH29" s="39">
        <v>10</v>
      </c>
      <c r="II29" s="39" t="s">
        <v>39</v>
      </c>
    </row>
    <row r="30" spans="1:243" s="38" customFormat="1" ht="47.25" customHeight="1">
      <c r="A30" s="22">
        <v>15</v>
      </c>
      <c r="B30" s="94" t="s">
        <v>110</v>
      </c>
      <c r="C30" s="24" t="s">
        <v>62</v>
      </c>
      <c r="D30" s="78">
        <v>19</v>
      </c>
      <c r="E30" s="101" t="s">
        <v>111</v>
      </c>
      <c r="F30" s="78">
        <v>138.85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2638.15</v>
      </c>
      <c r="BB30" s="48">
        <f t="shared" si="6"/>
        <v>2638.15</v>
      </c>
      <c r="BC30" s="37" t="str">
        <f t="shared" si="7"/>
        <v>INR  Two Thousand Six Hundred &amp; Thirty Eight  and Paise Fifteen Only</v>
      </c>
      <c r="IA30" s="38">
        <v>17</v>
      </c>
      <c r="IB30" s="77" t="s">
        <v>93</v>
      </c>
      <c r="IC30" s="38" t="s">
        <v>62</v>
      </c>
      <c r="ID30" s="38">
        <v>100</v>
      </c>
      <c r="IE30" s="39" t="s">
        <v>39</v>
      </c>
      <c r="IF30" s="39" t="s">
        <v>44</v>
      </c>
      <c r="IG30" s="39" t="s">
        <v>63</v>
      </c>
      <c r="IH30" s="39">
        <v>10</v>
      </c>
      <c r="II30" s="39" t="s">
        <v>39</v>
      </c>
    </row>
    <row r="31" spans="1:243" s="38" customFormat="1" ht="48" customHeight="1">
      <c r="A31" s="53" t="s">
        <v>74</v>
      </c>
      <c r="B31" s="54"/>
      <c r="C31" s="55"/>
      <c r="D31" s="56"/>
      <c r="E31" s="56"/>
      <c r="F31" s="56"/>
      <c r="G31" s="56"/>
      <c r="H31" s="57"/>
      <c r="I31" s="57"/>
      <c r="J31" s="57"/>
      <c r="K31" s="57"/>
      <c r="L31" s="58"/>
      <c r="BA31" s="59">
        <f>SUM(BA13:BA30)</f>
        <v>3498214.6</v>
      </c>
      <c r="BB31" s="60">
        <f>SUM(BB13:BB30)</f>
        <v>3498214.6</v>
      </c>
      <c r="BC31" s="37" t="str">
        <f>SpellNumber($E$2,BB31)</f>
        <v>INR  Thirty Four Lakh Ninety Eight Thousand Two Hundred &amp; Fourteen  and Paise Sixty Only</v>
      </c>
      <c r="IE31" s="39">
        <v>4</v>
      </c>
      <c r="IF31" s="39" t="s">
        <v>44</v>
      </c>
      <c r="IG31" s="39" t="s">
        <v>63</v>
      </c>
      <c r="IH31" s="39">
        <v>10</v>
      </c>
      <c r="II31" s="39" t="s">
        <v>39</v>
      </c>
    </row>
    <row r="32" spans="1:243" s="69" customFormat="1" ht="18">
      <c r="A32" s="54" t="s">
        <v>75</v>
      </c>
      <c r="B32" s="61"/>
      <c r="C32" s="62"/>
      <c r="D32" s="63"/>
      <c r="E32" s="75" t="s">
        <v>65</v>
      </c>
      <c r="F32" s="76"/>
      <c r="G32" s="64"/>
      <c r="H32" s="65"/>
      <c r="I32" s="65"/>
      <c r="J32" s="65"/>
      <c r="K32" s="66"/>
      <c r="L32" s="67"/>
      <c r="M32" s="68"/>
      <c r="O32" s="38"/>
      <c r="P32" s="38"/>
      <c r="Q32" s="38"/>
      <c r="R32" s="38"/>
      <c r="S32" s="38"/>
      <c r="BA32" s="70">
        <f>IF(ISBLANK(F32),0,IF(E32="Excess (+)",ROUND(BA31+(BA31*F32),2),IF(E32="Less (-)",ROUND(BA31+(BA31*F32*(-1)),2),IF(E32="At Par",BA31,0))))</f>
        <v>0</v>
      </c>
      <c r="BB32" s="71">
        <f>ROUND(BA32,0)</f>
        <v>0</v>
      </c>
      <c r="BC32" s="37" t="str">
        <f>SpellNumber($E$2,BB32)</f>
        <v>INR Zero Only</v>
      </c>
      <c r="IE32" s="72"/>
      <c r="IF32" s="72"/>
      <c r="IG32" s="72"/>
      <c r="IH32" s="72"/>
      <c r="II32" s="72"/>
    </row>
    <row r="33" spans="1:243" s="69" customFormat="1" ht="18">
      <c r="A33" s="53" t="s">
        <v>76</v>
      </c>
      <c r="B33" s="53"/>
      <c r="C33" s="81" t="str">
        <f>SpellNumber($E$2,BB32)</f>
        <v>INR Zero Only</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IE33" s="72"/>
      <c r="IF33" s="72"/>
      <c r="IG33" s="72"/>
      <c r="IH33" s="72"/>
      <c r="II33" s="72"/>
    </row>
    <row r="34" ht="15"/>
    <row r="35" ht="15"/>
    <row r="36" ht="15"/>
    <row r="37" ht="15"/>
    <row r="38" ht="15"/>
    <row r="39" ht="15"/>
    <row r="40" ht="15"/>
  </sheetData>
  <sheetProtection/>
  <mergeCells count="8">
    <mergeCell ref="A9:BC9"/>
    <mergeCell ref="C33:BC33"/>
    <mergeCell ref="A1:L1"/>
    <mergeCell ref="A4:BC4"/>
    <mergeCell ref="A5:BC5"/>
    <mergeCell ref="A6:BC6"/>
    <mergeCell ref="A7:BC7"/>
    <mergeCell ref="B8:BC8"/>
  </mergeCells>
  <dataValidations count="21">
    <dataValidation type="list" allowBlank="1" showErrorMessage="1" sqref="E3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decimal" allowBlank="1" showInputMessage="1" showErrorMessage="1" promptTitle="Rate Entry" prompt="Please enter the Rate in Rupees for this item. " errorTitle="Invaid Entry" error="Only Numeric Values are allowed. " sqref="H28:H3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
      <formula1>IF(E32="Select",-1,IF(E32="At Par",0,0))</formula1>
      <formula2>IF(E32="Select",-1,IF(E32="At Par",0,0.99))</formula2>
    </dataValidation>
    <dataValidation type="list" allowBlank="1" showErrorMessage="1" sqref="K13:K30">
      <formula1>"Partial Conversion,Full Conversion"</formula1>
      <formula2>0</formula2>
    </dataValidation>
    <dataValidation allowBlank="1" showInputMessage="1" showErrorMessage="1" promptTitle="Addition / Deduction" prompt="Please Choose the correct One" sqref="J13:J30">
      <formula1>0</formula1>
      <formula2>0</formula2>
    </dataValidation>
    <dataValidation type="list" showErrorMessage="1" sqref="I13:I30">
      <formula1>"Excess(+),Less(-)"</formula1>
      <formula2>0</formula2>
    </dataValidation>
    <dataValidation allowBlank="1" showInputMessage="1" showErrorMessage="1" promptTitle="Itemcode/Make" prompt="Please enter text" sqref="C13:C3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allowBlank="1" showInputMessage="1" showErrorMessage="1" promptTitle="Units" prompt="Please enter Units in text" sqref="E13:E30">
      <formula1>0</formula1>
      <formula2>0</formula2>
    </dataValidation>
    <dataValidation type="decimal" allowBlank="1" showInputMessage="1" showErrorMessage="1" promptTitle="Quantity" prompt="Please enter the Quantity for this item. " errorTitle="Invalid Entry" error="Only Numeric Values are allowed. " sqref="D13:D30 F13:F30">
      <formula1>0</formula1>
      <formula2>999999999999999</formula2>
    </dataValidation>
    <dataValidation type="list" allowBlank="1" showInputMessage="1" showErrorMessage="1" sqref="L13:L30">
      <formula1>"INR"</formula1>
    </dataValidation>
    <dataValidation type="decimal" allowBlank="1" showErrorMessage="1" errorTitle="Invalid Entry" error="Only Numeric Values are allowed. " sqref="A13:A30">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2023-05-30T07:46:21Z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