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<sst xmlns="http://schemas.openxmlformats.org/spreadsheetml/2006/main" count="871" uniqueCount="226">
  <si>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</si>
  <si>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</si>
  <si>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</si>
  <si>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</si>
  <si>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</si>
  <si>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</si>
  <si>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</si>
  <si>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</si>
  <si>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</si>
  <si>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</si>
  <si>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</si>
  <si>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</si>
  <si>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</si>
  <si>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</si>
  <si>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</si>
  <si>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</si>
  <si>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</si>
  <si>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</si>
  <si>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</si>
  <si>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</si>
  <si>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</si>
  <si>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</si>
  <si>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</si>
  <si>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</si>
  <si>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</si>
  <si>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</si>
  <si>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</si>
  <si>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</si>
  <si>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</si>
  <si>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</si>
  <si>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</si>
  <si>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</si>
  <si>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</si>
  <si>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</si>
  <si>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</si>
  <si>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</si>
  <si>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</si>
  <si>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</si>
  <si>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</si>
  <si>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</si>
  <si>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</si>
  <si>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</si>
  <si>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</si>
  <si>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</si>
  <si>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</si>
  <si>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</si>
  <si>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</si>
  <si>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</si>
  <si>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</si>
  <si>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</si>
  <si>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</si>
  <si>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</si>
  <si>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</si>
  <si>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</si>
  <si>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</si>
  <si>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</si>
  <si>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</si>
  <si>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</si>
  <si>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</si>
  <si>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</si>
  <si>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</si>
  <si>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</si>
  <si>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</si>
  <si>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</si>
  <si>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</si>
  <si>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</si>
  <si>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</si>
  <si>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</si>
  <si>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</si>
  <si>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</si>
  <si>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</si>
  <si>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</si>
  <si>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</si>
  <si>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</si>
  <si>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</si>
  <si>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</si>
  <si>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</si>
  <si>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</si>
  <si>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</si>
  <si>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</si>
  <si>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</si>
  <si>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</si>
  <si>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</si>
  <si>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</si>
  <si>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</si>
  <si>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</si>
  <si>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</si>
  <si>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</si>
  <si>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</si>
  <si>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</si>
  <si>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</si>
  <si>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</si>
  <si>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</si>
  <si>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</si>
  <si>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</si>
  <si>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</si>
  <si>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</si>
  <si>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</si>
  <si>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</si>
  <si>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</si>
  <si>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</si>
  <si>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</si>
  <si>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</si>
  <si>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</si>
  <si>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</si>
  <si>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</si>
  <si>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</si>
  <si>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t>Providing and displaying of Syngonium golden mounted on moss stick 90 cm ht., 3 to 4 s placed in each pot at equal distance, well developed with full of fresh &amp; healthy leaves from bottom to top in 25 cm size of Earthen pot/Plastic pot &amp; as per direction of the officer-in-charge. (3.91)</t>
  </si>
  <si>
    <t>Providing and Displaying Adenium Obesum grafted well developed with fresh &amp; healthy 30 to 60 cm ht. in 25 cm size Earthen Pot/ Plastic Pot as per direction of the officer-in-charge. (5.5)</t>
  </si>
  <si>
    <t>Providing and stacking of Bottle palm of ht. 210-240 cm bottom girth 30-35 cm well developed in big HDPE bags. (7.11)</t>
  </si>
  <si>
    <t>Providing and Displaying Golden Bottle brush Topiary well developed with fresh &amp; healthy foliage 5 to 6 big ball 115 to 180 cm ht in 40 cm Cement Pot as per direction of the officer-in-charge. (5.33)</t>
  </si>
  <si>
    <t>Providing and Displaying Topiary of Ficus Panda well developed with fresh&amp; healthy foliage with 3 to 4 Ball and 60 to 75 cm spread each Ball, 135 to150 cm ht., in 35 cm Cement Tray /Cement Pot as per direction of the officer-in-charge. (5.40)</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</si>
  <si>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</si>
  <si>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</si>
  <si>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</si>
  <si>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</si>
  <si>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</si>
  <si>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</si>
  <si>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</si>
  <si>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</si>
  <si>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</si>
  <si>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</si>
  <si>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</si>
  <si>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</si>
  <si>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</si>
  <si>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</si>
  <si>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</si>
  <si>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</si>
  <si>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</si>
  <si>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</si>
  <si>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</si>
  <si>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</si>
  <si>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</si>
  <si>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</si>
  <si>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</si>
  <si>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</si>
  <si>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</si>
  <si>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</si>
  <si>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</si>
  <si>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</si>
  <si>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</si>
  <si>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</si>
  <si>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</si>
  <si>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</si>
  <si>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</si>
  <si>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</si>
  <si>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</si>
  <si>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</si>
  <si>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</si>
  <si>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</si>
  <si>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cum</t>
  </si>
  <si>
    <t>Contract No:   IIT(BHU)/IWD/</t>
  </si>
  <si>
    <r>
      <t>Dismantling old plaster or skirting raking out joints and cleaning the surface for plaster including disposal of rubbish to the dumping ground within 50 metres lead.</t>
    </r>
    <r>
      <rPr>
        <b/>
        <sz val="12"/>
        <rFont val="Times New Roman"/>
        <family val="1"/>
      </rPr>
      <t>(15.56)</t>
    </r>
  </si>
  <si>
    <r>
      <t xml:space="preserve">Demolishing cement concrete manually/ by mechanical means including disposal of material within 50 metres lead as per direction of Engineer - in - charge. Nominal concrete 1:3:6 or richer mix (i/c equivalent design mix) </t>
    </r>
    <r>
      <rPr>
        <b/>
        <sz val="12"/>
        <rFont val="Times New Roman"/>
        <family val="1"/>
      </rPr>
      <t>(15.2.1)</t>
    </r>
  </si>
  <si>
    <r>
      <t xml:space="preserve">Demolishing brick work manually / by mechanical means including stacking of serviceable material and disposal of unserviceable material within 50 metres lead as per direction of Engineer-in-charge: In cement mortar  </t>
    </r>
    <r>
      <rPr>
        <b/>
        <sz val="12"/>
        <rFont val="Times New Roman"/>
        <family val="1"/>
      </rPr>
      <t>(15.7.4)</t>
    </r>
    <r>
      <rPr>
        <sz val="12"/>
        <rFont val="Times New Roman"/>
        <family val="1"/>
      </rPr>
      <t xml:space="preserve">                                               </t>
    </r>
  </si>
  <si>
    <r>
      <t xml:space="preserve">Demolishing lime concrete manually / by mechanical means and disposal of material within 50 metres lead as per direction of Engineer in charge. </t>
    </r>
    <r>
      <rPr>
        <b/>
        <sz val="12"/>
        <color indexed="8"/>
        <rFont val="Times New Roman"/>
        <family val="1"/>
      </rPr>
      <t>(15.1)</t>
    </r>
  </si>
  <si>
    <r>
      <t xml:space="preserve">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50m All kinds of soil. </t>
    </r>
    <r>
      <rPr>
        <b/>
        <sz val="12"/>
        <rFont val="Times New Roman"/>
        <family val="1"/>
      </rPr>
      <t>(2.8.1)</t>
    </r>
  </si>
  <si>
    <r>
      <rPr>
        <b/>
        <sz val="12"/>
        <rFont val="Times New Roman"/>
        <family val="1"/>
      </rPr>
      <t>(a)</t>
    </r>
    <r>
      <rPr>
        <sz val="12"/>
        <rFont val="Times New Roman"/>
        <family val="1"/>
      </rPr>
      <t xml:space="preserve"> Providing and laying in position cement concrete of specified grade excluding the cost of centering and shuttering - All work upto plinth level  1:4:8 (1 Cement : 4 fine sand : 8 graded stone aggregate 40 mm nominal size) </t>
    </r>
    <r>
      <rPr>
        <b/>
        <sz val="12"/>
        <rFont val="Times New Roman"/>
        <family val="1"/>
      </rPr>
      <t>(4.1.8)</t>
    </r>
  </si>
  <si>
    <r>
      <rPr>
        <b/>
        <sz val="12"/>
        <rFont val="Times New Roman"/>
        <family val="1"/>
      </rPr>
      <t>(b)</t>
    </r>
    <r>
      <rPr>
        <sz val="12"/>
        <rFont val="Times New Roman"/>
        <family val="1"/>
      </rPr>
      <t xml:space="preserve"> Providing and laying in position cement concrete of specified grade excluding the cost of centering and shuttering - All work upto plinth level  1:2:4 (1 Cement : 2 coarse sand : 4 graded stone  aggregate 20 mm nominal size)  </t>
    </r>
    <r>
      <rPr>
        <b/>
        <sz val="12"/>
        <rFont val="Times New Roman"/>
        <family val="1"/>
      </rPr>
      <t>(4.1.3)</t>
    </r>
  </si>
  <si>
    <r>
      <t>Brick work with common burnt clay F.P.S. (non modular) bricks of class designation 7.5 in  foundation and plinth in : Cement mortar 1:6 (1 cement : 6 coarse sand)</t>
    </r>
    <r>
      <rPr>
        <b/>
        <sz val="12"/>
        <rFont val="Times New Roman"/>
        <family val="1"/>
      </rPr>
      <t>(6.1.2)</t>
    </r>
  </si>
  <si>
    <r>
      <t xml:space="preserve">Providing and laying in position specified grade of reinforced cement concrete excluding the cost of centering, shuttering, finishing and reinforcement - All work upto plinth level 1:1.5:3 (1 cement : 1.5 coarse sand (zone-III): 3 graded stone aggregate 20 mm nominal size) </t>
    </r>
    <r>
      <rPr>
        <b/>
        <sz val="12"/>
        <rFont val="Times New Roman"/>
        <family val="1"/>
      </rPr>
      <t>(5.1.2)</t>
    </r>
  </si>
  <si>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t>
    </r>
    <r>
      <rPr>
        <b/>
        <sz val="12"/>
        <rFont val="Times New Roman"/>
        <family val="1"/>
      </rPr>
      <t>(5.3)</t>
    </r>
  </si>
  <si>
    <r>
      <t>Steel reinforcement for R.C.C. work including straightening, cutting, bending, placing in position and binding all complete upto plinth level. Thermo-Mechanically Treated bars of grade Fe-500D or more.</t>
    </r>
    <r>
      <rPr>
        <b/>
        <sz val="12"/>
        <rFont val="Times New Roman"/>
        <family val="1"/>
      </rPr>
      <t xml:space="preserve"> (5.22A.6)</t>
    </r>
  </si>
  <si>
    <r>
      <t xml:space="preserve">(a)Centering and shuttering including strutting, propping etc. and  removal of form for:  Lintels, beams, plinth beams, girders, bressumers and cantilevers. </t>
    </r>
    <r>
      <rPr>
        <b/>
        <sz val="12"/>
        <rFont val="Times New Roman"/>
        <family val="1"/>
      </rPr>
      <t>(5.9.5)</t>
    </r>
  </si>
  <si>
    <r>
      <t xml:space="preserve">(b) Centering and shuttering including strutting, propping etc. and  removal of form for: Suspended floors, roofs, landings, balconies and access platform </t>
    </r>
    <r>
      <rPr>
        <b/>
        <sz val="12"/>
        <rFont val="Times New Roman"/>
        <family val="1"/>
      </rPr>
      <t>(5.9.3)</t>
    </r>
  </si>
  <si>
    <r>
      <t xml:space="preserve">Brick work with common burnt clay F.P.S. (non modular) bricks of class designation 75 in superstructure above plinth level upto floor V level in all shapes and sizes in: Cement mortar 1:6 ( 1 cement : 6 coarse sand) </t>
    </r>
    <r>
      <rPr>
        <b/>
        <sz val="12"/>
        <rFont val="Times New Roman"/>
        <family val="1"/>
      </rPr>
      <t>(6.4.2)</t>
    </r>
  </si>
  <si>
    <r>
      <t xml:space="preserve">Providing and laying 75 mm thick compacted bed of dry brick aggregate of 40 mm thick nominal size including spreading, well ramming, consolidating and grouting with jamuna sand, including finishing smooth etc. complete as per direction of Engineer-in-charge. </t>
    </r>
    <r>
      <rPr>
        <b/>
        <sz val="12"/>
        <rFont val="Times New Roman"/>
        <family val="1"/>
      </rPr>
      <t>(16.64)</t>
    </r>
  </si>
  <si>
    <r>
      <t xml:space="preserve">Half brick masonry with common burnt clay F.P.S. (non modular) bricks of class designation 75 in superstructure above plinth level up to floor V level  : Cement mortar 1:4 (1 Cement : 4 coarse sand) </t>
    </r>
    <r>
      <rPr>
        <b/>
        <sz val="12"/>
        <rFont val="Times New Roman"/>
        <family val="1"/>
      </rPr>
      <t>(6.13.2)</t>
    </r>
  </si>
  <si>
    <r>
      <t xml:space="preserve"> 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r>
    <r>
      <rPr>
        <b/>
        <sz val="12"/>
        <rFont val="Times New Roman"/>
        <family val="1"/>
      </rPr>
      <t>(22.3)</t>
    </r>
  </si>
  <si>
    <r>
      <t xml:space="preserve">12 mm cement plaster of mix :  1:6 (1 cement: 6 coarse sand) </t>
    </r>
    <r>
      <rPr>
        <b/>
        <sz val="12"/>
        <rFont val="Times New Roman"/>
        <family val="1"/>
      </rPr>
      <t xml:space="preserve">(13.4.2)  </t>
    </r>
    <r>
      <rPr>
        <sz val="12"/>
        <rFont val="Times New Roman"/>
        <family val="1"/>
      </rPr>
      <t xml:space="preserve">                                  </t>
    </r>
  </si>
  <si>
    <r>
      <t xml:space="preserve">15 mm cement plaster on rough side of single or half brick wall  of mix :     1:6 (1 cement: 6 coarse sand) </t>
    </r>
    <r>
      <rPr>
        <b/>
        <sz val="12"/>
        <rFont val="Times New Roman"/>
        <family val="1"/>
      </rPr>
      <t>(13.5.2)</t>
    </r>
  </si>
  <si>
    <r>
      <t xml:space="preserve">Providing and fixing soil, waste and vent pipes : 100 mm dia.     Centrifugally cast (spun) iron socket &amp; spigot (S &amp;S) pipe as per IS :3989 </t>
    </r>
    <r>
      <rPr>
        <b/>
        <sz val="12"/>
        <rFont val="Times New Roman"/>
        <family val="1"/>
      </rPr>
      <t>(17.35.1.2)</t>
    </r>
  </si>
  <si>
    <r>
      <t xml:space="preserve">Providing lead caulked joints to sand cast iron/centrifugally cast (spun) iron pipes and fittings of diameter: 100 mm  </t>
    </r>
    <r>
      <rPr>
        <b/>
        <sz val="12"/>
        <rFont val="Times New Roman"/>
        <family val="1"/>
      </rPr>
      <t>(17.58.1)</t>
    </r>
  </si>
  <si>
    <r>
      <t xml:space="preserve">Providing and fixing bend of required degree with access door, insertion rubber washer 3 mm thick, bolts and nuts complete.     100 mm Sand cast iron S&amp;S as per IS:- 3989 </t>
    </r>
    <r>
      <rPr>
        <b/>
        <sz val="12"/>
        <rFont val="Times New Roman"/>
        <family val="1"/>
      </rPr>
      <t>(17.38.1.2)</t>
    </r>
  </si>
  <si>
    <r>
      <t xml:space="preserve">Providing and fixing plain bend of required degree.  100 mm Sand cast iron S&amp;S as per IS: - 3989 </t>
    </r>
    <r>
      <rPr>
        <b/>
        <sz val="12"/>
        <rFont val="Times New Roman"/>
        <family val="1"/>
      </rPr>
      <t>(17.39.1.2)</t>
    </r>
  </si>
  <si>
    <r>
      <t xml:space="preserve">Providing and fixing single equal plain junction of required  degree. 100x100x100mm Sand cast iron S&amp;S as per IS: - 3989 </t>
    </r>
    <r>
      <rPr>
        <b/>
        <sz val="12"/>
        <rFont val="Times New Roman"/>
        <family val="1"/>
      </rPr>
      <t>(17.44.1.2)</t>
    </r>
  </si>
  <si>
    <r>
      <t xml:space="preserve">Providing and fixing trap of self cleansing design with screwed down or hinged grating with or without vent arm complete, including cost of cutting and making good the walls and floors : 100 mm inlet and 100 mm outlet Sand cast iron S&amp;S as per IS: - 3989 </t>
    </r>
    <r>
      <rPr>
        <b/>
        <sz val="12"/>
        <rFont val="Times New Roman"/>
        <family val="1"/>
      </rPr>
      <t>(17.60.1.1)</t>
    </r>
  </si>
  <si>
    <r>
      <t>Providing and fixing 100mm sand cast Iron grating for gully trap.</t>
    </r>
    <r>
      <rPr>
        <b/>
        <sz val="12"/>
        <rFont val="Times New Roman"/>
        <family val="1"/>
      </rPr>
      <t>(17.29)</t>
    </r>
  </si>
  <si>
    <r>
      <t xml:space="preserve">Providing and fixing water closet squatting pan ( Indian type W.C. pan ) with 100mm sand cast Iron P or S trap, 10 litre low level white P.V.C. flushing cistern with manually controlled device (handle lever) conforming to IS : 7231, with all fittings and fixtures complete including cutting and making good the walls and floors wherever required.: White Vitreous china Orissa pattern W.C. pan.of size 580x440mm with integral type foot rests. </t>
    </r>
    <r>
      <rPr>
        <b/>
        <sz val="12"/>
        <rFont val="Times New Roman"/>
        <family val="1"/>
      </rPr>
      <t>(17.1.1)</t>
    </r>
  </si>
  <si>
    <r>
      <t xml:space="preserve">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W.C. pan with ISI marked white solid plastic seat and lid </t>
    </r>
    <r>
      <rPr>
        <b/>
        <sz val="12"/>
        <rFont val="Times New Roman"/>
        <family val="1"/>
      </rPr>
      <t>(17.2.1)</t>
    </r>
  </si>
  <si>
    <r>
      <t xml:space="preserve">Providing and fixing wash basin with C.I. brackets, 15 mm C.P. brass pillar taps, 32 mm C.P. brass waste of standard pattern,  including  painting of fittings and brackets, cutting and making good the walls wherever require : White Vitreous China Wash basin size 630x450 mm with a single 15 mm C.P. brass pillar tap </t>
    </r>
    <r>
      <rPr>
        <b/>
        <sz val="12"/>
        <rFont val="Times New Roman"/>
        <family val="1"/>
      </rPr>
      <t>(17.7.2)</t>
    </r>
  </si>
  <si>
    <r>
      <t xml:space="preserve">Providing and fixing P.V.C. waste pipe for sink or wash basin including P.V.C. waste fittings complete. Semi rigid pipe  32 mm dia </t>
    </r>
    <r>
      <rPr>
        <b/>
        <sz val="12"/>
        <rFont val="Times New Roman"/>
        <family val="1"/>
      </rPr>
      <t>(17.28.1.1)</t>
    </r>
  </si>
  <si>
    <r>
      <t xml:space="preserve">Providing and fixing 600x450 mm beveled edge mirror of superior glass (of approved quality) complete with 6 mm thick hard board ground fixed to wooden cleats with C.P. brass screws and washers complete. </t>
    </r>
    <r>
      <rPr>
        <b/>
        <sz val="12"/>
        <rFont val="Times New Roman"/>
        <family val="1"/>
      </rPr>
      <t>(17.31)</t>
    </r>
  </si>
  <si>
    <r>
      <t xml:space="preserve">Making connection of drain or sewer line with existing manhole including breaking into and making good the walls, floors with cement concrete 1:2:4 mix (1 cement : 2 coarse sand : 4 graded stone aggregate 20 mm nominal size) cement plastered on both sides with cement mortar 1:3 (1cement : 3 coarse sand ) finished with a floating coat of neat cement and making necessary channels for the drain etc. complete. For pipes 100 to 250 mm diameter </t>
    </r>
    <r>
      <rPr>
        <b/>
        <sz val="12"/>
        <rFont val="Times New Roman"/>
        <family val="1"/>
      </rPr>
      <t>(19.21.1)</t>
    </r>
  </si>
  <si>
    <r>
      <rPr>
        <b/>
        <sz val="12"/>
        <rFont val="Times New Roman"/>
        <family val="1"/>
      </rPr>
      <t>(a)</t>
    </r>
    <r>
      <rPr>
        <sz val="12"/>
        <rFont val="Times New Roman"/>
        <family val="1"/>
      </rPr>
      <t xml:space="preserve">Providing and fixing G.I. pipes complete with G.I. fittings and clamps,including cutting and making good the walls etc.
Internal work - exposed on wall  15mm dia. nominal bore  </t>
    </r>
    <r>
      <rPr>
        <b/>
        <sz val="12"/>
        <rFont val="Times New Roman"/>
        <family val="1"/>
      </rPr>
      <t>(18.10.1)</t>
    </r>
  </si>
  <si>
    <r>
      <rPr>
        <b/>
        <sz val="12"/>
        <rFont val="Times New Roman"/>
        <family val="1"/>
      </rPr>
      <t>(b)</t>
    </r>
    <r>
      <rPr>
        <sz val="12"/>
        <rFont val="Times New Roman"/>
        <family val="1"/>
      </rPr>
      <t xml:space="preserve"> Providing and fixing G.I. pipes complete with G.I. fittings and clamps,including cutting and making good the walls etc.
Internal work - exposed on wall 25mm dia. nominal bore </t>
    </r>
    <r>
      <rPr>
        <b/>
        <sz val="12"/>
        <rFont val="Times New Roman"/>
        <family val="1"/>
      </rPr>
      <t>(18.10.3)</t>
    </r>
  </si>
  <si>
    <r>
      <t xml:space="preserve">a) Providing and fixing C.P. brass bib cock of approved quality conforming to IS:8931  15 mm nominal bore </t>
    </r>
    <r>
      <rPr>
        <b/>
        <sz val="12"/>
        <rFont val="Times New Roman"/>
        <family val="1"/>
      </rPr>
      <t>(18.49.1)</t>
    </r>
  </si>
  <si>
    <r>
      <t xml:space="preserve"> Providing and fixing C.P. brass stop cock (concealed)  of standard design  and of approved make conforming to IS:8931  15 mm nominal bore </t>
    </r>
    <r>
      <rPr>
        <b/>
        <sz val="12"/>
        <rFont val="Times New Roman"/>
        <family val="1"/>
      </rPr>
      <t>(18.52.1)</t>
    </r>
  </si>
  <si>
    <r>
      <t>Making connection of G.I. distribution branch with G.I.main of following sizes by providing and fixing tee,including cutting and threading the pipe etc. complete. 25 to 40 mm nominal bore</t>
    </r>
    <r>
      <rPr>
        <b/>
        <sz val="12"/>
        <rFont val="Times New Roman"/>
        <family val="1"/>
      </rPr>
      <t xml:space="preserve"> (18.13.1)</t>
    </r>
  </si>
  <si>
    <r>
      <t xml:space="preserve">Painting G.I. pipes and fittings with synthetic enamel white paint with two coats over a ready mixed priming coat, both of approved quality for new work. 25 mm diameter pipe. </t>
    </r>
    <r>
      <rPr>
        <b/>
        <sz val="12"/>
        <rFont val="Times New Roman"/>
        <family val="1"/>
      </rPr>
      <t>(18.38.3)</t>
    </r>
  </si>
  <si>
    <r>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r>
    <r>
      <rPr>
        <b/>
        <sz val="12"/>
        <rFont val="Times New Roman"/>
        <family val="1"/>
      </rPr>
      <t>(8.31)</t>
    </r>
  </si>
  <si>
    <r>
      <t xml:space="preserve">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t>
    </r>
    <r>
      <rPr>
        <b/>
        <sz val="12"/>
        <rFont val="Times New Roman"/>
        <family val="1"/>
      </rPr>
      <t>(11.37)</t>
    </r>
  </si>
  <si>
    <r>
      <t>Providing and applying white cement based putty of average thickness 1mm, of approved brand and manufacturer, over the plastered wall surface to prepare the surface even and smooth complete.</t>
    </r>
    <r>
      <rPr>
        <b/>
        <sz val="12"/>
        <rFont val="Times New Roman"/>
        <family val="1"/>
      </rPr>
      <t xml:space="preserve"> (13.80)</t>
    </r>
  </si>
  <si>
    <t xml:space="preserve">Distempering with oil bound washable distemper of approved brand and manufacture to give an even shade New work (two or more coats) over and including water thinnable priming coat with cement primer  (13.41.1)                     </t>
  </si>
  <si>
    <r>
      <t xml:space="preserve">Finishing walls with Acrylic Smooth exterior paint of required shade : New work (Two or more coat applied @ 1.67 ltr/10 sqm over and including priming coat of exterior primer applied @ 2.20 kg/10 sqm) </t>
    </r>
    <r>
      <rPr>
        <b/>
        <sz val="12"/>
        <rFont val="Times New Roman"/>
        <family val="1"/>
      </rPr>
      <t>(13.46.1)</t>
    </r>
  </si>
  <si>
    <r>
      <t xml:space="preserve">Excavating trenches of required width for pipes, cables, etc  including excavation for sockets, and dressing of sides, ramming of bottoms, depth upto 1.5  m including getting out  the excavated soil, and then returning the soil as required, in  layers not exceeding 20cm in depth including consolidating each deposited layer by ramming, watering, etc. and disposing of surplus excavated soil as directed , within a lead of 50m All kinds of soil  Pipes, cables etc. exceeding 80mm dia. but not exceeding 300 mm dia. 
</t>
    </r>
    <r>
      <rPr>
        <b/>
        <sz val="12"/>
        <rFont val="Times New Roman"/>
        <family val="1"/>
      </rPr>
      <t>(2.10.1.2)</t>
    </r>
  </si>
  <si>
    <r>
      <t xml:space="preserve">Providing, laying and jointing glazed stoneware Class SP-1 with stiff mixture of cement mortar in the proportion of 1:1 (1 cement : 1 fine sand) including testing of joints etc. Complete 150 mm diameter  </t>
    </r>
    <r>
      <rPr>
        <b/>
        <sz val="12"/>
        <rFont val="Times New Roman"/>
        <family val="1"/>
      </rPr>
      <t>(19.1.2)</t>
    </r>
  </si>
  <si>
    <r>
      <t xml:space="preserve">  Providing and laying cement concrete 1:5:10 (1 cement : 5 coarse sand : 10 graded stone aggregate 40 mm nominal size) up to haunches of S.W. pipes including bed concrete as per standard design : 150 mm diameter S.W. pipe    </t>
    </r>
    <r>
      <rPr>
        <b/>
        <sz val="12"/>
        <color indexed="8"/>
        <rFont val="Times New Roman"/>
        <family val="1"/>
      </rPr>
      <t>(19.3.2)</t>
    </r>
  </si>
  <si>
    <r>
      <t xml:space="preserve">Constructing brick masonry chamber for underground C.I. inspection chamber and bends with 75 class designation bricks in cement mortar 1:4 (1 cement : 4 coarse sand) C.I. cover with frame (light duty) 455 x 610mm internal dimensions, total weight of cover with frame to be not less than 38 kg (weight of cover 23 kg and weight of frame 15 kg) R.C.C. top slab with 1:2:4  mix (1 cement :2  coarse sand : 4 graded stone aggregate 20 mm nominal size) foundation concrete 1:5:10 (1 cement : 5 fine sand : 10 graded stone aggregate 40 mm nominal size), inside plastering 12 mm thick with cement mortar 1:3 (1 cement : 3 coarse sand) finished smooth with a floating coat of neat cement on walls and bed concrete etc. complete as per standard design:  Inside dimensions 455x610 mm and 45 cm deep for single pipe line-   With F.P.S. bricks </t>
    </r>
    <r>
      <rPr>
        <b/>
        <sz val="12"/>
        <rFont val="Times New Roman"/>
        <family val="1"/>
      </rPr>
      <t>(19.30.1.1)</t>
    </r>
  </si>
  <si>
    <r>
      <t xml:space="preserve"> 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   With common burnt clay F.P.S.(non modular) bricks of class designation 7.5   </t>
    </r>
    <r>
      <rPr>
        <b/>
        <sz val="12"/>
        <color indexed="8"/>
        <rFont val="Times New Roman"/>
        <family val="1"/>
      </rPr>
      <t>(18.33.1)</t>
    </r>
  </si>
  <si>
    <r>
      <t xml:space="preserve">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Single half stall urinal with 5 litre P.V.C. automatic flushing cistern </t>
    </r>
    <r>
      <rPr>
        <b/>
        <sz val="12"/>
        <rFont val="Times New Roman"/>
        <family val="1"/>
      </rPr>
      <t>(17.5.1)</t>
    </r>
  </si>
  <si>
    <r>
      <t xml:space="preserve">Providing and fixing ISI marked flush door shutters conforming to IS 2202 (part1)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t>
    </r>
    <r>
      <rPr>
        <b/>
        <sz val="12"/>
        <rFont val="Times New Roman"/>
        <family val="1"/>
      </rPr>
      <t>(9.20.2)</t>
    </r>
  </si>
  <si>
    <r>
      <t xml:space="preserve">Providing and fixing aluminium sliding door bolts, ISI marked anodised (anodic coating not less than grade AC 10 as per IS : 1868), transparent or dyed to required colour or shade, with nuts and screws etc. complete : 250x16 mm </t>
    </r>
    <r>
      <rPr>
        <b/>
        <sz val="12"/>
        <rFont val="Times New Roman"/>
        <family val="1"/>
      </rPr>
      <t>(9.96.2)</t>
    </r>
  </si>
  <si>
    <r>
      <rPr>
        <b/>
        <sz val="12"/>
        <rFont val="Times New Roman"/>
        <family val="1"/>
      </rPr>
      <t>(a)</t>
    </r>
    <r>
      <rPr>
        <sz val="12"/>
        <rFont val="Times New Roman"/>
        <family val="1"/>
      </rPr>
      <t xml:space="preserve"> Providing and fixing aluminium tower bolts, ISI marked, anodised (anodic coating not less than grade AC 10 as per IS : 1868 ) transparent or dyed to required colour or shade, with necessary screws etc. complete : 250x10 mm </t>
    </r>
    <r>
      <rPr>
        <b/>
        <sz val="12"/>
        <rFont val="Times New Roman"/>
        <family val="1"/>
      </rPr>
      <t>(9.97.2)</t>
    </r>
  </si>
  <si>
    <r>
      <rPr>
        <b/>
        <sz val="12"/>
        <rFont val="Times New Roman"/>
        <family val="1"/>
      </rPr>
      <t>(b)</t>
    </r>
    <r>
      <rPr>
        <sz val="12"/>
        <rFont val="Times New Roman"/>
        <family val="1"/>
      </rPr>
      <t xml:space="preserve"> Providing and fixing aluminium tower bolts, ISI marked, anodised (anodic coating not less than grade AC 10 as per IS : 1868 ) transparent or dyed to required colour or shade, with necessary screws etc. complete : 150x10 mm </t>
    </r>
    <r>
      <rPr>
        <b/>
        <sz val="12"/>
        <rFont val="Times New Roman"/>
        <family val="1"/>
      </rPr>
      <t>(9.97.4)</t>
    </r>
  </si>
  <si>
    <r>
      <t xml:space="preserve">Providing and fixing aluminium handles, ISI marked, anodised (anodic coating not less than grade AC 10 as per IS : 1868) transparent or dyed to required colour or shade, with necessary screws etc. complete : 125 mm </t>
    </r>
    <r>
      <rPr>
        <b/>
        <sz val="12"/>
        <rFont val="Times New Roman"/>
        <family val="1"/>
      </rPr>
      <t>(9.100.1)</t>
    </r>
  </si>
  <si>
    <r>
      <t xml:space="preserve">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Anodised aluminium (anodised transparent or dyed to required shade according to IS: 1868, Minimum anodic coating of grade AC 15). </t>
    </r>
    <r>
      <rPr>
        <b/>
        <sz val="12"/>
        <rFont val="Times New Roman"/>
        <family val="1"/>
      </rPr>
      <t>(21.1.1.1)</t>
    </r>
  </si>
  <si>
    <r>
      <t xml:space="preserve">Steel work welded in built up sections/ framed work, including cutting, hoisting, fixing in position and applying a priming coat of approved steel primer using structural steel etc. as required. In gratings, frames, guard bar, ladder, railings, brackets, gates and similar works </t>
    </r>
    <r>
      <rPr>
        <b/>
        <sz val="12"/>
        <rFont val="Times New Roman"/>
        <family val="1"/>
      </rPr>
      <t>(10.25.2)</t>
    </r>
  </si>
  <si>
    <r>
      <t>Centering and shuttering including strutting, propping etc. and removal of form for : Foundations, footings, bases of columns, etc. for mass concrete</t>
    </r>
    <r>
      <rPr>
        <b/>
        <sz val="12"/>
        <rFont val="Times New Roman"/>
        <family val="1"/>
      </rPr>
      <t>(5.9.1)</t>
    </r>
  </si>
  <si>
    <r>
      <t xml:space="preserve">Centering and shuttering including strutting, propping etc. and removal of form for :  Suspended floors, roofs, landings, balconies and access platform </t>
    </r>
    <r>
      <rPr>
        <b/>
        <sz val="12"/>
        <rFont val="Times New Roman"/>
        <family val="1"/>
      </rPr>
      <t>(5.9.3)</t>
    </r>
  </si>
  <si>
    <r>
      <t xml:space="preserve">Half brick masonry with common burnt clay F.P.S. (non modular) bricks of class designation 7.5 in foundations and plinth in : cement mortar 1:4 (1 cement : 4 coarse sand) </t>
    </r>
    <r>
      <rPr>
        <b/>
        <sz val="12"/>
        <rFont val="Times New Roman"/>
        <family val="1"/>
      </rPr>
      <t>(6.12.2)</t>
    </r>
  </si>
  <si>
    <r>
      <t>Filling available excavated earth (excluding rock) in trenches, plinth, sides of foundations etc. in layers not exceeding 20cm in depth: consolidating each deposited layer by ramming and watering , lead up to 50m and lift up to 1.5m</t>
    </r>
    <r>
      <rPr>
        <b/>
        <sz val="12"/>
        <rFont val="Times New Roman"/>
        <family val="1"/>
      </rPr>
      <t>.(2.25)</t>
    </r>
  </si>
  <si>
    <r>
      <t xml:space="preserve">12 mm cement plaster of mix :  1:6 (1 cement: 6 coarse sand) </t>
    </r>
    <r>
      <rPr>
        <b/>
        <sz val="12"/>
        <rFont val="Times New Roman"/>
        <family val="1"/>
      </rPr>
      <t xml:space="preserve"> (13.4.2)</t>
    </r>
  </si>
  <si>
    <r>
      <t xml:space="preserve">Making plinth protection 50 mm thick of cement concrete 1:3:6 (1 cement: 3 coarse sand : 6 graded stone aggregate 20 mm nominal size) over 75mm thick bed of dry brick ballast 40 mm nominal size, well rammed and consolidated and grouted with fine sand, including  finishing the top smooth. </t>
    </r>
    <r>
      <rPr>
        <b/>
        <sz val="12"/>
        <rFont val="Times New Roman"/>
        <family val="1"/>
      </rPr>
      <t>(4.17)</t>
    </r>
  </si>
  <si>
    <r>
      <t xml:space="preserve">62 mm thick cement concrete flooring with concrete hardener topping, under layer 50 mm thick cement concrete 1:2:4 (1 cement : 2 coarse sand : 4 graded stone aggregate 20mm nominal size) and top layer 12mm thick cement hardener consisting of mix 1:2 (1 cement hardener mix : 2 graded stone aggregate, 6mm nominal size) by volume, hardening compound mixed @ 2 litre per 50 kg of cement or as per manufacture’s specifications. This includes cost of cement slurry, but excluding the cost of nosing of steps etc. complete. </t>
    </r>
    <r>
      <rPr>
        <b/>
        <sz val="12"/>
        <rFont val="Times New Roman"/>
        <family val="1"/>
      </rPr>
      <t>(11.5)</t>
    </r>
  </si>
  <si>
    <t xml:space="preserve"> 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</si>
  <si>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 xml:space="preserve">cum         </t>
  </si>
  <si>
    <t>kg</t>
  </si>
  <si>
    <t>metre</t>
  </si>
  <si>
    <t xml:space="preserve">Nos. </t>
  </si>
  <si>
    <t>Nos.</t>
  </si>
  <si>
    <t>Mtr.</t>
  </si>
  <si>
    <t>Mtr</t>
  </si>
  <si>
    <t>Sqm</t>
  </si>
  <si>
    <t xml:space="preserve">Trip </t>
  </si>
  <si>
    <t xml:space="preserve">Name of Work: Construction of security guard post near Gandhi Smriti crossing and c/o of toilet for head chamber in LT - 1, Department of Mathematical Sciences &amp; c/o of new toilet in Pharmaceutics, IIT (BHU),Varanasi.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</si>
</sst>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name val="Times New Roman"/>
      <family val="1"/>
    </font>
    <font>
      <b/>
      <sz val="12"/>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indexed="27"/>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right/>
      <top/>
      <bottom style="thin"/>
    </border>
    <border>
      <left style="thin"/>
      <right style="thin"/>
      <top style="hair"/>
      <bottom style="thin"/>
    </border>
    <border>
      <left style="thin"/>
      <right/>
      <top style="thin"/>
      <bottom style="thin"/>
    </border>
    <border>
      <left style="thin"/>
      <right style="thin"/>
      <top style="hair"/>
      <bottom style="hair"/>
    </border>
    <border>
      <left style="thin"/>
      <right style="thin"/>
      <top style="thin"/>
      <bottom style="thin"/>
    </border>
    <border>
      <left style="thin"/>
      <right style="thin"/>
      <top/>
      <bottom style="thin"/>
    </border>
    <border>
      <left style="thin"/>
      <right style="thin"/>
      <top/>
      <bottom style="hair"/>
    </border>
    <border>
      <left style="thin"/>
      <right style="thin"/>
      <top style="thin"/>
      <bottom style="hair"/>
    </border>
    <border>
      <left style="thin"/>
      <right/>
      <top/>
      <bottom style="thin"/>
    </border>
    <border>
      <left/>
      <right/>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1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34" borderId="21" xfId="0" applyFont="1" applyFill="1" applyBorder="1" applyAlignment="1">
      <alignment horizontal="justify" vertical="top" wrapText="1" shrinkToFit="1"/>
    </xf>
    <xf numFmtId="0" fontId="25" fillId="34" borderId="22" xfId="0" applyFont="1" applyFill="1" applyBorder="1" applyAlignment="1">
      <alignment horizontal="left" vertical="top" wrapText="1"/>
    </xf>
    <xf numFmtId="0" fontId="25" fillId="34" borderId="22" xfId="0" applyFont="1" applyFill="1" applyBorder="1" applyAlignment="1">
      <alignment horizontal="justify" vertical="top" wrapText="1"/>
    </xf>
    <xf numFmtId="0" fontId="62" fillId="34" borderId="23" xfId="0" applyFont="1" applyFill="1" applyBorder="1" applyAlignment="1">
      <alignment horizontal="justify" vertical="top" wrapText="1"/>
    </xf>
    <xf numFmtId="0" fontId="25" fillId="34" borderId="22" xfId="0" applyFont="1" applyFill="1" applyBorder="1" applyAlignment="1">
      <alignment horizontal="justify" vertical="top" wrapText="1" shrinkToFit="1"/>
    </xf>
    <xf numFmtId="0" fontId="25" fillId="34" borderId="24" xfId="0" applyFont="1" applyFill="1" applyBorder="1" applyAlignment="1">
      <alignment horizontal="justify" vertical="top" wrapText="1" shrinkToFit="1"/>
    </xf>
    <xf numFmtId="0" fontId="25" fillId="34" borderId="25" xfId="0" applyFont="1" applyFill="1" applyBorder="1" applyAlignment="1">
      <alignment horizontal="justify" vertical="top" wrapText="1" shrinkToFit="1"/>
    </xf>
    <xf numFmtId="0" fontId="25" fillId="34" borderId="26" xfId="0" applyFont="1" applyFill="1" applyBorder="1" applyAlignment="1">
      <alignment horizontal="justify" vertical="top" wrapText="1" shrinkToFit="1"/>
    </xf>
    <xf numFmtId="0" fontId="25" fillId="34" borderId="27" xfId="0" applyFont="1" applyFill="1" applyBorder="1" applyAlignment="1">
      <alignment horizontal="justify" vertical="top" wrapText="1" shrinkToFit="1"/>
    </xf>
    <xf numFmtId="0" fontId="25" fillId="34" borderId="25" xfId="0" applyFont="1" applyFill="1" applyBorder="1" applyAlignment="1">
      <alignment horizontal="justify" vertical="top" wrapText="1"/>
    </xf>
    <xf numFmtId="0" fontId="25" fillId="34" borderId="26" xfId="0" applyFont="1" applyFill="1" applyBorder="1" applyAlignment="1">
      <alignment horizontal="justify" vertical="top" wrapText="1"/>
    </xf>
    <xf numFmtId="0" fontId="25" fillId="34" borderId="28" xfId="0" applyFont="1" applyFill="1" applyBorder="1" applyAlignment="1">
      <alignment horizontal="justify" vertical="top" wrapText="1"/>
    </xf>
    <xf numFmtId="0" fontId="25" fillId="34" borderId="24" xfId="0" applyFont="1" applyFill="1" applyBorder="1" applyAlignment="1">
      <alignment horizontal="justify" vertical="top" wrapText="1"/>
    </xf>
    <xf numFmtId="0" fontId="25" fillId="34" borderId="29" xfId="0" applyFont="1" applyFill="1" applyBorder="1" applyAlignment="1">
      <alignment horizontal="left" vertical="top" wrapText="1" shrinkToFit="1"/>
    </xf>
    <xf numFmtId="0" fontId="25" fillId="34" borderId="21" xfId="0" applyFont="1" applyFill="1" applyBorder="1" applyAlignment="1">
      <alignment vertical="center" wrapText="1" shrinkToFit="1"/>
    </xf>
    <xf numFmtId="0" fontId="25" fillId="34" borderId="21" xfId="0" applyFont="1" applyFill="1" applyBorder="1" applyAlignment="1">
      <alignment vertical="top" wrapText="1" shrinkToFit="1"/>
    </xf>
    <xf numFmtId="0" fontId="25" fillId="34" borderId="30" xfId="0" applyFont="1" applyFill="1" applyBorder="1" applyAlignment="1">
      <alignment vertical="top" wrapText="1" shrinkToFit="1"/>
    </xf>
    <xf numFmtId="0" fontId="25" fillId="34" borderId="30" xfId="0" applyFont="1" applyFill="1" applyBorder="1" applyAlignment="1">
      <alignment horizontal="left" vertical="top" wrapText="1" shrinkToFit="1"/>
    </xf>
    <xf numFmtId="0" fontId="25" fillId="34" borderId="0" xfId="0" applyFont="1" applyFill="1" applyBorder="1" applyAlignment="1">
      <alignment vertical="center" wrapText="1"/>
    </xf>
    <xf numFmtId="173" fontId="62" fillId="34" borderId="26" xfId="0" applyNumberFormat="1" applyFont="1" applyFill="1" applyBorder="1" applyAlignment="1">
      <alignment horizontal="center" wrapText="1"/>
    </xf>
    <xf numFmtId="0" fontId="25" fillId="34" borderId="22" xfId="0" applyFont="1" applyFill="1" applyBorder="1" applyAlignment="1">
      <alignment horizontal="center" wrapText="1"/>
    </xf>
    <xf numFmtId="0" fontId="62" fillId="34" borderId="29" xfId="0" applyFont="1" applyFill="1" applyBorder="1" applyAlignment="1">
      <alignment horizontal="center"/>
    </xf>
    <xf numFmtId="0" fontId="25" fillId="34" borderId="24" xfId="0" applyFont="1" applyFill="1" applyBorder="1" applyAlignment="1">
      <alignment horizontal="center" wrapText="1" shrinkToFit="1"/>
    </xf>
    <xf numFmtId="0" fontId="25" fillId="34" borderId="22" xfId="0" applyFont="1" applyFill="1" applyBorder="1" applyAlignment="1">
      <alignment horizontal="center" wrapText="1" shrinkToFit="1"/>
    </xf>
    <xf numFmtId="0" fontId="25" fillId="34" borderId="25" xfId="0" applyFont="1" applyFill="1" applyBorder="1" applyAlignment="1">
      <alignment horizontal="center" wrapText="1" shrinkToFit="1"/>
    </xf>
    <xf numFmtId="0" fontId="25" fillId="34" borderId="26" xfId="0" applyFont="1" applyFill="1" applyBorder="1" applyAlignment="1">
      <alignment horizontal="center" wrapText="1" shrinkToFit="1"/>
    </xf>
    <xf numFmtId="0" fontId="25" fillId="34" borderId="27" xfId="0" applyFont="1" applyFill="1" applyBorder="1" applyAlignment="1">
      <alignment horizontal="center" wrapText="1" shrinkToFit="1"/>
    </xf>
    <xf numFmtId="0" fontId="25" fillId="34" borderId="25" xfId="0" applyFont="1" applyFill="1" applyBorder="1" applyAlignment="1">
      <alignment horizontal="center" wrapText="1"/>
    </xf>
    <xf numFmtId="0" fontId="25" fillId="34" borderId="24" xfId="0" applyFont="1" applyFill="1" applyBorder="1" applyAlignment="1">
      <alignment horizontal="center" wrapText="1"/>
    </xf>
    <xf numFmtId="173" fontId="62" fillId="34" borderId="22" xfId="0" applyNumberFormat="1" applyFont="1" applyFill="1" applyBorder="1" applyAlignment="1">
      <alignment horizontal="center" wrapText="1"/>
    </xf>
    <xf numFmtId="173" fontId="62" fillId="34" borderId="25" xfId="0" applyNumberFormat="1" applyFont="1" applyFill="1" applyBorder="1" applyAlignment="1">
      <alignment horizontal="center"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31" xfId="56" applyNumberFormat="1" applyFont="1" applyFill="1" applyBorder="1" applyAlignment="1" applyProtection="1">
      <alignment horizontal="center" wrapText="1"/>
      <protection locked="0"/>
    </xf>
    <xf numFmtId="0" fontId="7" fillId="35"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80"/>
  <sheetViews>
    <sheetView showGridLines="0" zoomScale="70" zoomScaleNormal="70" zoomScalePageLayoutView="0" workbookViewId="0" topLeftCell="A1">
      <selection activeCell="A5" sqref="A5:BC5"/>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112" t="str">
        <f>B2&amp;" BoQ"</f>
        <v>Percentage BoQ</v>
      </c>
      <c r="B1" s="112"/>
      <c r="C1" s="112"/>
      <c r="D1" s="112"/>
      <c r="E1" s="112"/>
      <c r="F1" s="112"/>
      <c r="G1" s="112"/>
      <c r="H1" s="112"/>
      <c r="I1" s="112"/>
      <c r="J1" s="112"/>
      <c r="K1" s="112"/>
      <c r="L1" s="112"/>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113" t="s">
        <v>69</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IE4" s="10"/>
      <c r="IF4" s="10"/>
      <c r="IG4" s="10"/>
      <c r="IH4" s="10"/>
      <c r="II4" s="10"/>
    </row>
    <row r="5" spans="1:243" s="9" customFormat="1" ht="36" customHeight="1">
      <c r="A5" s="113" t="s">
        <v>225</v>
      </c>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IE5" s="10"/>
      <c r="IF5" s="10"/>
      <c r="IG5" s="10"/>
      <c r="IH5" s="10"/>
      <c r="II5" s="10"/>
    </row>
    <row r="6" spans="1:243" s="9" customFormat="1" ht="27" customHeight="1">
      <c r="A6" s="113" t="s">
        <v>151</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IE6" s="10"/>
      <c r="IF6" s="10"/>
      <c r="IG6" s="10"/>
      <c r="IH6" s="10"/>
      <c r="II6" s="10"/>
    </row>
    <row r="7" spans="1:243" s="9" customFormat="1" ht="13.5" hidden="1">
      <c r="A7" s="114" t="s">
        <v>7</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IE7" s="10"/>
      <c r="IF7" s="10"/>
      <c r="IG7" s="10"/>
      <c r="IH7" s="10"/>
      <c r="II7" s="10"/>
    </row>
    <row r="8" spans="1:243" s="12" customFormat="1" ht="54.75">
      <c r="A8" s="11" t="s">
        <v>66</v>
      </c>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IE8" s="13"/>
      <c r="IF8" s="13"/>
      <c r="IG8" s="13"/>
      <c r="IH8" s="13"/>
      <c r="II8" s="13"/>
    </row>
    <row r="9" spans="1:243" s="14" customFormat="1" ht="13.5">
      <c r="A9" s="110" t="s">
        <v>8</v>
      </c>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79</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81</v>
      </c>
      <c r="IC13" s="38" t="s">
        <v>34</v>
      </c>
      <c r="IE13" s="39"/>
      <c r="IF13" s="39" t="s">
        <v>35</v>
      </c>
      <c r="IG13" s="39" t="s">
        <v>36</v>
      </c>
      <c r="IH13" s="39">
        <v>10</v>
      </c>
      <c r="II13" s="39" t="s">
        <v>37</v>
      </c>
    </row>
    <row r="14" spans="1:243" s="38" customFormat="1" ht="72" customHeight="1">
      <c r="A14" s="22">
        <v>1</v>
      </c>
      <c r="B14" s="79" t="s">
        <v>152</v>
      </c>
      <c r="C14" s="24" t="s">
        <v>38</v>
      </c>
      <c r="D14" s="78">
        <v>2</v>
      </c>
      <c r="E14" s="98" t="s">
        <v>68</v>
      </c>
      <c r="F14" s="78">
        <v>39</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78</v>
      </c>
      <c r="BB14" s="48">
        <f aca="true" t="shared" si="2" ref="BB14:BB24">BA14+SUM(N14:AZ14)</f>
        <v>78</v>
      </c>
      <c r="BC14" s="37" t="str">
        <f aca="true" t="shared" si="3" ref="BC14:BC24">SpellNumber(L14,BB14)</f>
        <v>INR  Seventy Eight Only</v>
      </c>
      <c r="IA14" s="38">
        <v>1</v>
      </c>
      <c r="IB14" s="77" t="s">
        <v>86</v>
      </c>
      <c r="IC14" s="38" t="s">
        <v>38</v>
      </c>
      <c r="ID14" s="38">
        <v>1446</v>
      </c>
      <c r="IE14" s="39" t="s">
        <v>82</v>
      </c>
      <c r="IF14" s="39" t="s">
        <v>42</v>
      </c>
      <c r="IG14" s="39" t="s">
        <v>36</v>
      </c>
      <c r="IH14" s="39">
        <v>123.223</v>
      </c>
      <c r="II14" s="39" t="s">
        <v>39</v>
      </c>
    </row>
    <row r="15" spans="1:243" s="38" customFormat="1" ht="38.25" customHeight="1">
      <c r="A15" s="22">
        <v>2</v>
      </c>
      <c r="B15" s="80" t="s">
        <v>153</v>
      </c>
      <c r="C15" s="24" t="s">
        <v>43</v>
      </c>
      <c r="D15" s="78">
        <v>2</v>
      </c>
      <c r="E15" s="99" t="s">
        <v>150</v>
      </c>
      <c r="F15" s="78">
        <v>1737.45</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3474.9</v>
      </c>
      <c r="BB15" s="48">
        <f t="shared" si="2"/>
        <v>3474.9</v>
      </c>
      <c r="BC15" s="37" t="str">
        <f t="shared" si="3"/>
        <v>INR  Three Thousand Four Hundred &amp; Seventy Four  and Paise Ninety Only</v>
      </c>
      <c r="IA15" s="38">
        <v>2</v>
      </c>
      <c r="IB15" s="77" t="s">
        <v>87</v>
      </c>
      <c r="IC15" s="38" t="s">
        <v>43</v>
      </c>
      <c r="ID15" s="38">
        <v>482</v>
      </c>
      <c r="IE15" s="39" t="s">
        <v>82</v>
      </c>
      <c r="IF15" s="39" t="s">
        <v>44</v>
      </c>
      <c r="IG15" s="39" t="s">
        <v>45</v>
      </c>
      <c r="IH15" s="39">
        <v>213</v>
      </c>
      <c r="II15" s="39" t="s">
        <v>39</v>
      </c>
    </row>
    <row r="16" spans="1:243" s="38" customFormat="1" ht="33" customHeight="1">
      <c r="A16" s="22">
        <v>3</v>
      </c>
      <c r="B16" s="81" t="s">
        <v>154</v>
      </c>
      <c r="C16" s="24" t="s">
        <v>46</v>
      </c>
      <c r="D16" s="78">
        <v>1</v>
      </c>
      <c r="E16" s="99" t="s">
        <v>150</v>
      </c>
      <c r="F16" s="78">
        <v>1469.9</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1469.9</v>
      </c>
      <c r="BB16" s="48">
        <f t="shared" si="2"/>
        <v>1469.9</v>
      </c>
      <c r="BC16" s="37" t="str">
        <f t="shared" si="3"/>
        <v>INR  One Thousand Four Hundred &amp; Sixty Nine  and Paise Ninety Only</v>
      </c>
      <c r="IA16" s="38">
        <v>3</v>
      </c>
      <c r="IB16" s="77" t="s">
        <v>88</v>
      </c>
      <c r="IC16" s="38" t="s">
        <v>46</v>
      </c>
      <c r="ID16" s="38">
        <v>241</v>
      </c>
      <c r="IE16" s="39" t="s">
        <v>82</v>
      </c>
      <c r="IF16" s="39" t="s">
        <v>35</v>
      </c>
      <c r="IG16" s="39" t="s">
        <v>47</v>
      </c>
      <c r="IH16" s="39">
        <v>10</v>
      </c>
      <c r="II16" s="39" t="s">
        <v>39</v>
      </c>
    </row>
    <row r="17" spans="1:243" s="38" customFormat="1" ht="40.5" customHeight="1">
      <c r="A17" s="22">
        <v>4</v>
      </c>
      <c r="B17" s="82" t="s">
        <v>155</v>
      </c>
      <c r="C17" s="24" t="s">
        <v>48</v>
      </c>
      <c r="D17" s="78">
        <v>1</v>
      </c>
      <c r="E17" s="100" t="s">
        <v>150</v>
      </c>
      <c r="F17" s="78">
        <v>607.5</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607.5</v>
      </c>
      <c r="BB17" s="48">
        <f t="shared" si="2"/>
        <v>607.5</v>
      </c>
      <c r="BC17" s="37" t="str">
        <f t="shared" si="3"/>
        <v>INR  Six Hundred &amp; Seven  and Paise Fifty Only</v>
      </c>
      <c r="IA17" s="38">
        <v>4</v>
      </c>
      <c r="IB17" s="77" t="s">
        <v>89</v>
      </c>
      <c r="IC17" s="38" t="s">
        <v>48</v>
      </c>
      <c r="ID17" s="38">
        <v>241</v>
      </c>
      <c r="IE17" s="39" t="s">
        <v>82</v>
      </c>
      <c r="IF17" s="39" t="s">
        <v>49</v>
      </c>
      <c r="IG17" s="39" t="s">
        <v>50</v>
      </c>
      <c r="IH17" s="39">
        <v>10</v>
      </c>
      <c r="II17" s="39" t="s">
        <v>39</v>
      </c>
    </row>
    <row r="18" spans="1:243" s="38" customFormat="1" ht="30" customHeight="1">
      <c r="A18" s="22">
        <v>5</v>
      </c>
      <c r="B18" s="83" t="s">
        <v>156</v>
      </c>
      <c r="C18" s="24" t="s">
        <v>51</v>
      </c>
      <c r="D18" s="78">
        <v>14</v>
      </c>
      <c r="E18" s="99" t="s">
        <v>82</v>
      </c>
      <c r="F18" s="78">
        <v>252.3</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3532.2</v>
      </c>
      <c r="BB18" s="48">
        <f t="shared" si="2"/>
        <v>3532.2</v>
      </c>
      <c r="BC18" s="37" t="str">
        <f t="shared" si="3"/>
        <v>INR  Three Thousand Five Hundred &amp; Thirty Two  and Paise Twenty Only</v>
      </c>
      <c r="IA18" s="38">
        <v>5</v>
      </c>
      <c r="IB18" s="77" t="s">
        <v>90</v>
      </c>
      <c r="IC18" s="38" t="s">
        <v>51</v>
      </c>
      <c r="ID18" s="38">
        <v>4819</v>
      </c>
      <c r="IE18" s="39" t="s">
        <v>68</v>
      </c>
      <c r="IF18" s="39" t="s">
        <v>42</v>
      </c>
      <c r="IG18" s="39" t="s">
        <v>36</v>
      </c>
      <c r="IH18" s="39">
        <v>123.223</v>
      </c>
      <c r="II18" s="39" t="s">
        <v>39</v>
      </c>
    </row>
    <row r="19" spans="1:243" s="38" customFormat="1" ht="30.75" customHeight="1">
      <c r="A19" s="22">
        <v>6</v>
      </c>
      <c r="B19" s="84" t="s">
        <v>157</v>
      </c>
      <c r="C19" s="24" t="s">
        <v>52</v>
      </c>
      <c r="D19" s="78">
        <v>3</v>
      </c>
      <c r="E19" s="101" t="s">
        <v>150</v>
      </c>
      <c r="F19" s="78">
        <v>5789.6</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17368.8</v>
      </c>
      <c r="BB19" s="48">
        <f t="shared" si="2"/>
        <v>17368.8</v>
      </c>
      <c r="BC19" s="37" t="str">
        <f t="shared" si="3"/>
        <v>INR  Seventeen Thousand Three Hundred &amp; Sixty Eight  and Paise Eighty Only</v>
      </c>
      <c r="IA19" s="38">
        <v>6</v>
      </c>
      <c r="IB19" s="77" t="s">
        <v>91</v>
      </c>
      <c r="IC19" s="38" t="s">
        <v>52</v>
      </c>
      <c r="ID19" s="38">
        <v>482</v>
      </c>
      <c r="IE19" s="39" t="s">
        <v>82</v>
      </c>
      <c r="IF19" s="39" t="s">
        <v>44</v>
      </c>
      <c r="IG19" s="39" t="s">
        <v>45</v>
      </c>
      <c r="IH19" s="39">
        <v>213</v>
      </c>
      <c r="II19" s="39" t="s">
        <v>39</v>
      </c>
    </row>
    <row r="20" spans="1:243" s="38" customFormat="1" ht="60" customHeight="1">
      <c r="A20" s="22">
        <v>6.1</v>
      </c>
      <c r="B20" s="83" t="s">
        <v>158</v>
      </c>
      <c r="C20" s="24" t="s">
        <v>53</v>
      </c>
      <c r="D20" s="78">
        <v>1</v>
      </c>
      <c r="E20" s="102" t="s">
        <v>150</v>
      </c>
      <c r="F20" s="78">
        <v>6788.6</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6788.6</v>
      </c>
      <c r="BB20" s="48">
        <f t="shared" si="2"/>
        <v>6788.6</v>
      </c>
      <c r="BC20" s="37" t="str">
        <f t="shared" si="3"/>
        <v>INR  Six Thousand Seven Hundred &amp; Eighty Eight  and Paise Sixty Only</v>
      </c>
      <c r="IA20" s="38">
        <v>7</v>
      </c>
      <c r="IB20" s="77" t="s">
        <v>92</v>
      </c>
      <c r="IC20" s="38" t="s">
        <v>53</v>
      </c>
      <c r="ID20" s="38">
        <v>4819</v>
      </c>
      <c r="IE20" s="39" t="s">
        <v>68</v>
      </c>
      <c r="IF20" s="39" t="s">
        <v>35</v>
      </c>
      <c r="IG20" s="39" t="s">
        <v>47</v>
      </c>
      <c r="IH20" s="39">
        <v>10</v>
      </c>
      <c r="II20" s="39" t="s">
        <v>39</v>
      </c>
    </row>
    <row r="21" spans="1:243" s="38" customFormat="1" ht="57" customHeight="1">
      <c r="A21" s="22">
        <v>7</v>
      </c>
      <c r="B21" s="83" t="s">
        <v>159</v>
      </c>
      <c r="C21" s="24" t="s">
        <v>54</v>
      </c>
      <c r="D21" s="78">
        <v>3</v>
      </c>
      <c r="E21" s="102" t="s">
        <v>150</v>
      </c>
      <c r="F21" s="78">
        <v>6157.45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18472.35</v>
      </c>
      <c r="BB21" s="48">
        <f t="shared" si="2"/>
        <v>18472.35</v>
      </c>
      <c r="BC21" s="37" t="str">
        <f t="shared" si="3"/>
        <v>INR  Eighteen Thousand Four Hundred &amp; Seventy Two  and Paise Thirty Five Only</v>
      </c>
      <c r="IA21" s="38">
        <v>8</v>
      </c>
      <c r="IB21" s="38" t="s">
        <v>93</v>
      </c>
      <c r="IC21" s="38" t="s">
        <v>54</v>
      </c>
      <c r="ID21" s="38">
        <v>100</v>
      </c>
      <c r="IE21" s="39" t="s">
        <v>39</v>
      </c>
      <c r="IF21" s="39" t="s">
        <v>49</v>
      </c>
      <c r="IG21" s="39" t="s">
        <v>50</v>
      </c>
      <c r="IH21" s="39">
        <v>10</v>
      </c>
      <c r="II21" s="39" t="s">
        <v>39</v>
      </c>
    </row>
    <row r="22" spans="1:243" s="38" customFormat="1" ht="51" customHeight="1">
      <c r="A22" s="22">
        <v>8</v>
      </c>
      <c r="B22" s="83" t="s">
        <v>160</v>
      </c>
      <c r="C22" s="24" t="s">
        <v>55</v>
      </c>
      <c r="D22" s="78">
        <v>5</v>
      </c>
      <c r="E22" s="102" t="s">
        <v>216</v>
      </c>
      <c r="F22" s="78">
        <v>7718.25</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38591.25</v>
      </c>
      <c r="BB22" s="48">
        <f t="shared" si="2"/>
        <v>38591.25</v>
      </c>
      <c r="BC22" s="37" t="str">
        <f t="shared" si="3"/>
        <v>INR  Thirty Eight Thousand Five Hundred &amp; Ninety One  and Paise Twenty Five Only</v>
      </c>
      <c r="IA22" s="38">
        <v>9</v>
      </c>
      <c r="IB22" s="77" t="s">
        <v>94</v>
      </c>
      <c r="IC22" s="38" t="s">
        <v>55</v>
      </c>
      <c r="ID22" s="38">
        <v>100</v>
      </c>
      <c r="IE22" s="39" t="s">
        <v>39</v>
      </c>
      <c r="IF22" s="39" t="s">
        <v>42</v>
      </c>
      <c r="IG22" s="39" t="s">
        <v>36</v>
      </c>
      <c r="IH22" s="39">
        <v>123.223</v>
      </c>
      <c r="II22" s="39" t="s">
        <v>39</v>
      </c>
    </row>
    <row r="23" spans="1:243" s="38" customFormat="1" ht="49.5" customHeight="1">
      <c r="A23" s="22">
        <v>9</v>
      </c>
      <c r="B23" s="85" t="s">
        <v>161</v>
      </c>
      <c r="C23" s="24" t="s">
        <v>56</v>
      </c>
      <c r="D23" s="78">
        <v>8</v>
      </c>
      <c r="E23" s="103" t="s">
        <v>216</v>
      </c>
      <c r="F23" s="78">
        <v>9763.8</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78110.4</v>
      </c>
      <c r="BB23" s="48">
        <f t="shared" si="2"/>
        <v>78110.4</v>
      </c>
      <c r="BC23" s="37" t="str">
        <f t="shared" si="3"/>
        <v>INR  Seventy Eight Thousand One Hundred &amp; Ten  and Paise Forty Only</v>
      </c>
      <c r="IA23" s="38">
        <v>10</v>
      </c>
      <c r="IB23" s="77" t="s">
        <v>95</v>
      </c>
      <c r="IC23" s="38" t="s">
        <v>56</v>
      </c>
      <c r="ID23" s="38">
        <v>100</v>
      </c>
      <c r="IE23" s="39" t="s">
        <v>39</v>
      </c>
      <c r="IF23" s="39" t="s">
        <v>44</v>
      </c>
      <c r="IG23" s="39" t="s">
        <v>45</v>
      </c>
      <c r="IH23" s="39">
        <v>213</v>
      </c>
      <c r="II23" s="39" t="s">
        <v>39</v>
      </c>
    </row>
    <row r="24" spans="1:243" s="38" customFormat="1" ht="48" customHeight="1">
      <c r="A24" s="22">
        <v>10</v>
      </c>
      <c r="B24" s="86" t="s">
        <v>162</v>
      </c>
      <c r="C24" s="24" t="s">
        <v>57</v>
      </c>
      <c r="D24" s="78">
        <v>1123</v>
      </c>
      <c r="E24" s="104" t="s">
        <v>217</v>
      </c>
      <c r="F24" s="78">
        <v>83.5</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93770.5</v>
      </c>
      <c r="BB24" s="48">
        <f t="shared" si="2"/>
        <v>93770.5</v>
      </c>
      <c r="BC24" s="37" t="str">
        <f t="shared" si="3"/>
        <v>INR  Ninety Three Thousand Seven Hundred &amp; Seventy  and Paise Fifty Only</v>
      </c>
      <c r="IA24" s="38">
        <v>11</v>
      </c>
      <c r="IB24" s="77" t="s">
        <v>96</v>
      </c>
      <c r="IC24" s="38" t="s">
        <v>57</v>
      </c>
      <c r="ID24" s="38">
        <v>100</v>
      </c>
      <c r="IE24" s="39" t="s">
        <v>39</v>
      </c>
      <c r="IF24" s="39" t="s">
        <v>35</v>
      </c>
      <c r="IG24" s="39" t="s">
        <v>47</v>
      </c>
      <c r="IH24" s="39">
        <v>10</v>
      </c>
      <c r="II24" s="39" t="s">
        <v>39</v>
      </c>
    </row>
    <row r="25" spans="1:243" s="38" customFormat="1" ht="48.75" customHeight="1">
      <c r="A25" s="22">
        <v>11</v>
      </c>
      <c r="B25" s="87" t="s">
        <v>163</v>
      </c>
      <c r="C25" s="24" t="s">
        <v>80</v>
      </c>
      <c r="D25" s="78">
        <v>14</v>
      </c>
      <c r="E25" s="105" t="s">
        <v>68</v>
      </c>
      <c r="F25" s="78">
        <v>552.05</v>
      </c>
      <c r="G25" s="41"/>
      <c r="H25" s="41"/>
      <c r="I25" s="40" t="s">
        <v>40</v>
      </c>
      <c r="J25" s="43">
        <f aca="true" t="shared" si="4" ref="J25:J39">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9">total_amount_ba($B$2,$D$2,D25,F25,J25,K25,M25)</f>
        <v>7728.7</v>
      </c>
      <c r="BB25" s="48">
        <f aca="true" t="shared" si="6" ref="BB25:BB39">BA25+SUM(N25:AZ25)</f>
        <v>7728.7</v>
      </c>
      <c r="BC25" s="37" t="str">
        <f aca="true" t="shared" si="7" ref="BC25:BC39">SpellNumber(L25,BB25)</f>
        <v>INR  Seven Thousand Seven Hundred &amp; Twenty Eight  and Paise Seventy Only</v>
      </c>
      <c r="IA25" s="38">
        <v>12</v>
      </c>
      <c r="IB25" s="77" t="s">
        <v>97</v>
      </c>
      <c r="IC25" s="38" t="s">
        <v>80</v>
      </c>
      <c r="ID25" s="38">
        <v>75</v>
      </c>
      <c r="IE25" s="39" t="s">
        <v>39</v>
      </c>
      <c r="IF25" s="39" t="s">
        <v>42</v>
      </c>
      <c r="IG25" s="39" t="s">
        <v>36</v>
      </c>
      <c r="IH25" s="39">
        <v>123.223</v>
      </c>
      <c r="II25" s="39" t="s">
        <v>39</v>
      </c>
    </row>
    <row r="26" spans="1:243" s="38" customFormat="1" ht="48" customHeight="1">
      <c r="A26" s="22">
        <v>11.1</v>
      </c>
      <c r="B26" s="83" t="s">
        <v>164</v>
      </c>
      <c r="C26" s="24" t="s">
        <v>58</v>
      </c>
      <c r="D26" s="78">
        <v>28</v>
      </c>
      <c r="E26" s="102" t="s">
        <v>68</v>
      </c>
      <c r="F26" s="78">
        <v>693.05</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19405.4</v>
      </c>
      <c r="BB26" s="48">
        <f t="shared" si="6"/>
        <v>19405.4</v>
      </c>
      <c r="BC26" s="37" t="str">
        <f t="shared" si="7"/>
        <v>INR  Nineteen Thousand Four Hundred &amp; Five  and Paise Forty Only</v>
      </c>
      <c r="IA26" s="38">
        <v>13</v>
      </c>
      <c r="IB26" s="77" t="s">
        <v>98</v>
      </c>
      <c r="IC26" s="38" t="s">
        <v>58</v>
      </c>
      <c r="ID26" s="38">
        <v>75</v>
      </c>
      <c r="IE26" s="39" t="s">
        <v>39</v>
      </c>
      <c r="IF26" s="39" t="s">
        <v>44</v>
      </c>
      <c r="IG26" s="39" t="s">
        <v>45</v>
      </c>
      <c r="IH26" s="39">
        <v>213</v>
      </c>
      <c r="II26" s="39" t="s">
        <v>39</v>
      </c>
    </row>
    <row r="27" spans="1:243" s="38" customFormat="1" ht="42.75" customHeight="1">
      <c r="A27" s="22">
        <v>12</v>
      </c>
      <c r="B27" s="83" t="s">
        <v>165</v>
      </c>
      <c r="C27" s="24" t="s">
        <v>59</v>
      </c>
      <c r="D27" s="78">
        <v>15</v>
      </c>
      <c r="E27" s="102" t="s">
        <v>150</v>
      </c>
      <c r="F27" s="78">
        <v>7590.45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113856.75</v>
      </c>
      <c r="BB27" s="48">
        <f t="shared" si="6"/>
        <v>113856.75</v>
      </c>
      <c r="BC27" s="37" t="str">
        <f t="shared" si="7"/>
        <v>INR  One Lakh Thirteen Thousand Eight Hundred &amp; Fifty Six  and Paise Seventy Five Only</v>
      </c>
      <c r="IA27" s="38">
        <v>14</v>
      </c>
      <c r="IB27" s="77" t="s">
        <v>99</v>
      </c>
      <c r="IC27" s="38" t="s">
        <v>59</v>
      </c>
      <c r="ID27" s="38">
        <v>100</v>
      </c>
      <c r="IE27" s="39" t="s">
        <v>39</v>
      </c>
      <c r="IF27" s="39" t="s">
        <v>35</v>
      </c>
      <c r="IG27" s="39" t="s">
        <v>47</v>
      </c>
      <c r="IH27" s="39">
        <v>10</v>
      </c>
      <c r="II27" s="39" t="s">
        <v>39</v>
      </c>
    </row>
    <row r="28" spans="1:243" s="38" customFormat="1" ht="39" customHeight="1">
      <c r="A28" s="22">
        <v>13</v>
      </c>
      <c r="B28" s="88" t="s">
        <v>166</v>
      </c>
      <c r="C28" s="24" t="s">
        <v>60</v>
      </c>
      <c r="D28" s="78">
        <v>13</v>
      </c>
      <c r="E28" s="103" t="s">
        <v>68</v>
      </c>
      <c r="F28" s="78">
        <v>176.7</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2297.1</v>
      </c>
      <c r="BB28" s="48">
        <f t="shared" si="6"/>
        <v>2297.1</v>
      </c>
      <c r="BC28" s="37" t="str">
        <f t="shared" si="7"/>
        <v>INR  Two Thousand Two Hundred &amp; Ninety Seven  and Paise Ten Only</v>
      </c>
      <c r="IA28" s="38">
        <v>15</v>
      </c>
      <c r="IB28" s="77" t="s">
        <v>100</v>
      </c>
      <c r="IC28" s="38" t="s">
        <v>60</v>
      </c>
      <c r="ID28" s="38">
        <v>100</v>
      </c>
      <c r="IE28" s="39" t="s">
        <v>39</v>
      </c>
      <c r="IF28" s="39" t="s">
        <v>49</v>
      </c>
      <c r="IG28" s="39" t="s">
        <v>50</v>
      </c>
      <c r="IH28" s="39">
        <v>10</v>
      </c>
      <c r="II28" s="39" t="s">
        <v>39</v>
      </c>
    </row>
    <row r="29" spans="1:243" s="38" customFormat="1" ht="47.25" customHeight="1">
      <c r="A29" s="22">
        <v>14</v>
      </c>
      <c r="B29" s="83" t="s">
        <v>167</v>
      </c>
      <c r="C29" s="24" t="s">
        <v>61</v>
      </c>
      <c r="D29" s="78">
        <v>7</v>
      </c>
      <c r="E29" s="102" t="s">
        <v>68</v>
      </c>
      <c r="F29" s="78">
        <v>932.1</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6524.7</v>
      </c>
      <c r="BB29" s="48">
        <f t="shared" si="6"/>
        <v>6524.7</v>
      </c>
      <c r="BC29" s="37" t="str">
        <f t="shared" si="7"/>
        <v>INR  Six Thousand Five Hundred &amp; Twenty Four  and Paise Seventy Only</v>
      </c>
      <c r="IA29" s="38">
        <v>16</v>
      </c>
      <c r="IB29" s="77" t="s">
        <v>101</v>
      </c>
      <c r="IC29" s="38" t="s">
        <v>61</v>
      </c>
      <c r="ID29" s="38">
        <v>100</v>
      </c>
      <c r="IE29" s="39" t="s">
        <v>39</v>
      </c>
      <c r="IF29" s="39" t="s">
        <v>44</v>
      </c>
      <c r="IG29" s="39" t="s">
        <v>63</v>
      </c>
      <c r="IH29" s="39">
        <v>10</v>
      </c>
      <c r="II29" s="39" t="s">
        <v>39</v>
      </c>
    </row>
    <row r="30" spans="1:243" s="38" customFormat="1" ht="47.25" customHeight="1">
      <c r="A30" s="22">
        <v>15</v>
      </c>
      <c r="B30" s="88" t="s">
        <v>168</v>
      </c>
      <c r="C30" s="24" t="s">
        <v>62</v>
      </c>
      <c r="D30" s="78">
        <v>10</v>
      </c>
      <c r="E30" s="99" t="s">
        <v>68</v>
      </c>
      <c r="F30" s="78">
        <v>705.7</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7057</v>
      </c>
      <c r="BB30" s="48">
        <f t="shared" si="6"/>
        <v>7057</v>
      </c>
      <c r="BC30" s="37" t="str">
        <f t="shared" si="7"/>
        <v>INR  Seven Thousand  &amp;Fifty Seven  Only</v>
      </c>
      <c r="IA30" s="38">
        <v>17</v>
      </c>
      <c r="IB30" s="77" t="s">
        <v>102</v>
      </c>
      <c r="IC30" s="38" t="s">
        <v>62</v>
      </c>
      <c r="ID30" s="38">
        <v>100</v>
      </c>
      <c r="IE30" s="39" t="s">
        <v>39</v>
      </c>
      <c r="IF30" s="39" t="s">
        <v>44</v>
      </c>
      <c r="IG30" s="39" t="s">
        <v>63</v>
      </c>
      <c r="IH30" s="39">
        <v>10</v>
      </c>
      <c r="II30" s="39" t="s">
        <v>39</v>
      </c>
    </row>
    <row r="31" spans="1:243" s="38" customFormat="1" ht="33.75" customHeight="1">
      <c r="A31" s="22">
        <v>16</v>
      </c>
      <c r="B31" s="89" t="s">
        <v>169</v>
      </c>
      <c r="C31" s="24" t="s">
        <v>70</v>
      </c>
      <c r="D31" s="78">
        <v>68</v>
      </c>
      <c r="E31" s="99" t="s">
        <v>68</v>
      </c>
      <c r="F31" s="78">
        <v>263.55</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17921.4</v>
      </c>
      <c r="BB31" s="48">
        <f t="shared" si="6"/>
        <v>17921.4</v>
      </c>
      <c r="BC31" s="37" t="str">
        <f t="shared" si="7"/>
        <v>INR  Seventeen Thousand Nine Hundred &amp; Twenty One  and Paise Forty Only</v>
      </c>
      <c r="IA31" s="38">
        <v>18</v>
      </c>
      <c r="IB31" s="77" t="s">
        <v>103</v>
      </c>
      <c r="IC31" s="38" t="s">
        <v>70</v>
      </c>
      <c r="ID31" s="38">
        <v>100</v>
      </c>
      <c r="IE31" s="39" t="s">
        <v>39</v>
      </c>
      <c r="IF31" s="39" t="s">
        <v>44</v>
      </c>
      <c r="IG31" s="39" t="s">
        <v>63</v>
      </c>
      <c r="IH31" s="39">
        <v>10</v>
      </c>
      <c r="II31" s="39" t="s">
        <v>39</v>
      </c>
    </row>
    <row r="32" spans="1:243" s="38" customFormat="1" ht="48" customHeight="1">
      <c r="A32" s="22">
        <v>17</v>
      </c>
      <c r="B32" s="81" t="s">
        <v>170</v>
      </c>
      <c r="C32" s="24" t="s">
        <v>71</v>
      </c>
      <c r="D32" s="78">
        <v>74</v>
      </c>
      <c r="E32" s="99" t="s">
        <v>68</v>
      </c>
      <c r="F32" s="78">
        <v>303.9</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22488.6</v>
      </c>
      <c r="BB32" s="48">
        <f>BA32+SUM(N32:AZ32)</f>
        <v>22488.6</v>
      </c>
      <c r="BC32" s="37" t="str">
        <f>SpellNumber(L32,BB32)</f>
        <v>INR  Twenty Two Thousand Four Hundred &amp; Eighty Eight  and Paise Sixty Only</v>
      </c>
      <c r="IA32" s="38">
        <v>19</v>
      </c>
      <c r="IB32" s="77" t="s">
        <v>104</v>
      </c>
      <c r="IC32" s="38" t="s">
        <v>71</v>
      </c>
      <c r="ID32" s="38">
        <v>75</v>
      </c>
      <c r="IE32" s="39" t="s">
        <v>39</v>
      </c>
      <c r="IF32" s="39" t="s">
        <v>44</v>
      </c>
      <c r="IG32" s="39" t="s">
        <v>63</v>
      </c>
      <c r="IH32" s="39">
        <v>10</v>
      </c>
      <c r="II32" s="39" t="s">
        <v>39</v>
      </c>
    </row>
    <row r="33" spans="1:243" s="38" customFormat="1" ht="47.25" customHeight="1">
      <c r="A33" s="22">
        <v>18</v>
      </c>
      <c r="B33" s="81" t="s">
        <v>171</v>
      </c>
      <c r="C33" s="24" t="s">
        <v>72</v>
      </c>
      <c r="D33" s="78">
        <v>10</v>
      </c>
      <c r="E33" s="99" t="s">
        <v>218</v>
      </c>
      <c r="F33" s="78">
        <v>1092.2</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10922</v>
      </c>
      <c r="BB33" s="48">
        <f t="shared" si="6"/>
        <v>10922</v>
      </c>
      <c r="BC33" s="37" t="str">
        <f t="shared" si="7"/>
        <v>INR  Ten Thousand Nine Hundred &amp; Twenty Two  Only</v>
      </c>
      <c r="IA33" s="38">
        <v>20</v>
      </c>
      <c r="IB33" s="77" t="s">
        <v>105</v>
      </c>
      <c r="IC33" s="38" t="s">
        <v>72</v>
      </c>
      <c r="ID33" s="38">
        <v>100</v>
      </c>
      <c r="IE33" s="39" t="s">
        <v>39</v>
      </c>
      <c r="IF33" s="39" t="s">
        <v>44</v>
      </c>
      <c r="IG33" s="39" t="s">
        <v>63</v>
      </c>
      <c r="IH33" s="39">
        <v>10</v>
      </c>
      <c r="II33" s="39" t="s">
        <v>39</v>
      </c>
    </row>
    <row r="34" spans="1:243" s="38" customFormat="1" ht="45.75" customHeight="1">
      <c r="A34" s="22">
        <v>19</v>
      </c>
      <c r="B34" s="81" t="s">
        <v>172</v>
      </c>
      <c r="C34" s="24" t="s">
        <v>73</v>
      </c>
      <c r="D34" s="78">
        <v>8</v>
      </c>
      <c r="E34" s="99" t="s">
        <v>219</v>
      </c>
      <c r="F34" s="78">
        <v>481.45</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3851.6</v>
      </c>
      <c r="BB34" s="48">
        <f t="shared" si="6"/>
        <v>3851.6</v>
      </c>
      <c r="BC34" s="37" t="str">
        <f t="shared" si="7"/>
        <v>INR  Three Thousand Eight Hundred &amp; Fifty One  and Paise Sixty Only</v>
      </c>
      <c r="IA34" s="38">
        <v>21</v>
      </c>
      <c r="IB34" s="77" t="s">
        <v>106</v>
      </c>
      <c r="IC34" s="38" t="s">
        <v>73</v>
      </c>
      <c r="ID34" s="38">
        <v>100</v>
      </c>
      <c r="IE34" s="39" t="s">
        <v>39</v>
      </c>
      <c r="IF34" s="39" t="s">
        <v>44</v>
      </c>
      <c r="IG34" s="39" t="s">
        <v>63</v>
      </c>
      <c r="IH34" s="39">
        <v>10</v>
      </c>
      <c r="II34" s="39" t="s">
        <v>39</v>
      </c>
    </row>
    <row r="35" spans="1:243" s="38" customFormat="1" ht="54" customHeight="1">
      <c r="A35" s="22">
        <v>20</v>
      </c>
      <c r="B35" s="81" t="s">
        <v>173</v>
      </c>
      <c r="C35" s="24" t="s">
        <v>74</v>
      </c>
      <c r="D35" s="78">
        <v>3</v>
      </c>
      <c r="E35" s="99" t="s">
        <v>219</v>
      </c>
      <c r="F35" s="78">
        <v>461.65</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1384.95</v>
      </c>
      <c r="BB35" s="48">
        <f t="shared" si="6"/>
        <v>1384.95</v>
      </c>
      <c r="BC35" s="37" t="str">
        <f t="shared" si="7"/>
        <v>INR  One Thousand Three Hundred &amp; Eighty Four  and Paise Ninety Five Only</v>
      </c>
      <c r="IA35" s="38">
        <v>22</v>
      </c>
      <c r="IB35" s="77" t="s">
        <v>107</v>
      </c>
      <c r="IC35" s="38" t="s">
        <v>74</v>
      </c>
      <c r="ID35" s="38">
        <v>100</v>
      </c>
      <c r="IE35" s="39" t="s">
        <v>39</v>
      </c>
      <c r="IF35" s="39" t="s">
        <v>44</v>
      </c>
      <c r="IG35" s="39" t="s">
        <v>63</v>
      </c>
      <c r="IH35" s="39">
        <v>10</v>
      </c>
      <c r="II35" s="39" t="s">
        <v>39</v>
      </c>
    </row>
    <row r="36" spans="1:243" s="38" customFormat="1" ht="46.5" customHeight="1">
      <c r="A36" s="22">
        <v>21</v>
      </c>
      <c r="B36" s="81" t="s">
        <v>174</v>
      </c>
      <c r="C36" s="24" t="s">
        <v>75</v>
      </c>
      <c r="D36" s="78">
        <v>3</v>
      </c>
      <c r="E36" s="99" t="s">
        <v>219</v>
      </c>
      <c r="F36" s="78">
        <v>390.75</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1172.25</v>
      </c>
      <c r="BB36" s="48">
        <f t="shared" si="6"/>
        <v>1172.25</v>
      </c>
      <c r="BC36" s="37" t="str">
        <f t="shared" si="7"/>
        <v>INR  One Thousand One Hundred &amp; Seventy Two  and Paise Twenty Five Only</v>
      </c>
      <c r="IA36" s="38">
        <v>23</v>
      </c>
      <c r="IB36" s="77" t="s">
        <v>108</v>
      </c>
      <c r="IC36" s="38" t="s">
        <v>75</v>
      </c>
      <c r="ID36" s="38">
        <v>75</v>
      </c>
      <c r="IE36" s="39" t="s">
        <v>39</v>
      </c>
      <c r="IF36" s="39" t="s">
        <v>44</v>
      </c>
      <c r="IG36" s="39" t="s">
        <v>63</v>
      </c>
      <c r="IH36" s="39">
        <v>10</v>
      </c>
      <c r="II36" s="39" t="s">
        <v>39</v>
      </c>
    </row>
    <row r="37" spans="1:243" s="38" customFormat="1" ht="38.25" customHeight="1">
      <c r="A37" s="22">
        <v>22</v>
      </c>
      <c r="B37" s="81" t="s">
        <v>175</v>
      </c>
      <c r="C37" s="24" t="s">
        <v>76</v>
      </c>
      <c r="D37" s="78">
        <v>3</v>
      </c>
      <c r="E37" s="99" t="s">
        <v>220</v>
      </c>
      <c r="F37" s="78">
        <v>667.7</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2003.1</v>
      </c>
      <c r="BB37" s="48">
        <f t="shared" si="6"/>
        <v>2003.1</v>
      </c>
      <c r="BC37" s="37" t="str">
        <f t="shared" si="7"/>
        <v>INR  Two Thousand  &amp;Three  and Paise Ten Only</v>
      </c>
      <c r="IA37" s="38">
        <v>24</v>
      </c>
      <c r="IB37" s="77" t="s">
        <v>109</v>
      </c>
      <c r="IC37" s="38" t="s">
        <v>76</v>
      </c>
      <c r="ID37" s="38">
        <v>75</v>
      </c>
      <c r="IE37" s="39" t="s">
        <v>39</v>
      </c>
      <c r="IF37" s="39" t="s">
        <v>44</v>
      </c>
      <c r="IG37" s="39" t="s">
        <v>63</v>
      </c>
      <c r="IH37" s="39">
        <v>10</v>
      </c>
      <c r="II37" s="39" t="s">
        <v>39</v>
      </c>
    </row>
    <row r="38" spans="1:243" s="38" customFormat="1" ht="35.25" customHeight="1">
      <c r="A38" s="22">
        <v>23</v>
      </c>
      <c r="B38" s="81" t="s">
        <v>176</v>
      </c>
      <c r="C38" s="24" t="s">
        <v>77</v>
      </c>
      <c r="D38" s="78">
        <v>3</v>
      </c>
      <c r="E38" s="99" t="s">
        <v>219</v>
      </c>
      <c r="F38" s="78">
        <v>1512.55</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4537.65</v>
      </c>
      <c r="BB38" s="48">
        <f t="shared" si="6"/>
        <v>4537.65</v>
      </c>
      <c r="BC38" s="37" t="str">
        <f t="shared" si="7"/>
        <v>INR  Four Thousand Five Hundred &amp; Thirty Seven  and Paise Sixty Five Only</v>
      </c>
      <c r="IA38" s="38">
        <v>25</v>
      </c>
      <c r="IB38" s="77" t="s">
        <v>110</v>
      </c>
      <c r="IC38" s="38" t="s">
        <v>77</v>
      </c>
      <c r="ID38" s="38">
        <v>50</v>
      </c>
      <c r="IE38" s="39" t="s">
        <v>39</v>
      </c>
      <c r="IF38" s="39" t="s">
        <v>44</v>
      </c>
      <c r="IG38" s="39" t="s">
        <v>63</v>
      </c>
      <c r="IH38" s="39">
        <v>10</v>
      </c>
      <c r="II38" s="39" t="s">
        <v>39</v>
      </c>
    </row>
    <row r="39" spans="1:243" s="38" customFormat="1" ht="57" customHeight="1">
      <c r="A39" s="22">
        <v>24</v>
      </c>
      <c r="B39" s="88" t="s">
        <v>177</v>
      </c>
      <c r="C39" s="24" t="s">
        <v>78</v>
      </c>
      <c r="D39" s="78">
        <v>3</v>
      </c>
      <c r="E39" s="106" t="s">
        <v>219</v>
      </c>
      <c r="F39" s="78">
        <v>44.6</v>
      </c>
      <c r="G39" s="51"/>
      <c r="H39" s="52"/>
      <c r="I39" s="40" t="s">
        <v>40</v>
      </c>
      <c r="J39" s="43">
        <f t="shared" si="4"/>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133.8</v>
      </c>
      <c r="BB39" s="48">
        <f t="shared" si="6"/>
        <v>133.8</v>
      </c>
      <c r="BC39" s="37" t="str">
        <f t="shared" si="7"/>
        <v>INR  One Hundred &amp; Thirty Three  and Paise Eighty Only</v>
      </c>
      <c r="IA39" s="38">
        <v>26</v>
      </c>
      <c r="IB39" s="77" t="s">
        <v>111</v>
      </c>
      <c r="IC39" s="38" t="s">
        <v>78</v>
      </c>
      <c r="ID39" s="38">
        <v>50</v>
      </c>
      <c r="IE39" s="39" t="s">
        <v>39</v>
      </c>
      <c r="IF39" s="39" t="s">
        <v>44</v>
      </c>
      <c r="IG39" s="39" t="s">
        <v>63</v>
      </c>
      <c r="IH39" s="39">
        <v>10</v>
      </c>
      <c r="II39" s="39" t="s">
        <v>39</v>
      </c>
    </row>
    <row r="40" spans="1:243" s="38" customFormat="1" ht="57" customHeight="1">
      <c r="A40" s="22">
        <v>25</v>
      </c>
      <c r="B40" s="81" t="s">
        <v>178</v>
      </c>
      <c r="C40" s="24" t="s">
        <v>112</v>
      </c>
      <c r="D40" s="78">
        <v>1</v>
      </c>
      <c r="E40" s="99" t="s">
        <v>219</v>
      </c>
      <c r="F40" s="78">
        <v>5421.5</v>
      </c>
      <c r="G40" s="51"/>
      <c r="H40" s="52"/>
      <c r="I40" s="40" t="s">
        <v>40</v>
      </c>
      <c r="J40" s="43">
        <f aca="true" t="shared" si="8" ref="J40:J77">IF(I40="Less(-)",-1,1)</f>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aca="true" t="shared" si="9" ref="BA40:BA73">total_amount_ba($B$2,$D$2,D40,F40,J40,K40,M40)</f>
        <v>5421.5</v>
      </c>
      <c r="BB40" s="48">
        <f aca="true" t="shared" si="10" ref="BB40:BB73">BA40+SUM(N40:AZ40)</f>
        <v>5421.5</v>
      </c>
      <c r="BC40" s="37" t="str">
        <f aca="true" t="shared" si="11" ref="BC40:BC73">SpellNumber(L40,BB40)</f>
        <v>INR  Five Thousand Four Hundred &amp; Twenty One  and Paise Fifty Only</v>
      </c>
      <c r="IA40" s="38">
        <v>26</v>
      </c>
      <c r="IB40" s="77" t="s">
        <v>111</v>
      </c>
      <c r="IC40" s="38" t="s">
        <v>78</v>
      </c>
      <c r="ID40" s="38">
        <v>50</v>
      </c>
      <c r="IE40" s="39" t="s">
        <v>39</v>
      </c>
      <c r="IF40" s="39" t="s">
        <v>44</v>
      </c>
      <c r="IG40" s="39" t="s">
        <v>63</v>
      </c>
      <c r="IH40" s="39">
        <v>10</v>
      </c>
      <c r="II40" s="39" t="s">
        <v>39</v>
      </c>
    </row>
    <row r="41" spans="1:243" s="38" customFormat="1" ht="57" customHeight="1">
      <c r="A41" s="22">
        <v>26</v>
      </c>
      <c r="B41" s="81" t="s">
        <v>179</v>
      </c>
      <c r="C41" s="24" t="s">
        <v>113</v>
      </c>
      <c r="D41" s="78">
        <v>1</v>
      </c>
      <c r="E41" s="99" t="s">
        <v>219</v>
      </c>
      <c r="F41" s="78">
        <v>5260.95</v>
      </c>
      <c r="G41" s="51"/>
      <c r="H41" s="52"/>
      <c r="I41" s="40" t="s">
        <v>40</v>
      </c>
      <c r="J41" s="43">
        <f t="shared" si="8"/>
        <v>1</v>
      </c>
      <c r="K41" s="44" t="s">
        <v>41</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9"/>
        <v>5260.95</v>
      </c>
      <c r="BB41" s="48">
        <f t="shared" si="10"/>
        <v>5260.95</v>
      </c>
      <c r="BC41" s="37" t="str">
        <f t="shared" si="11"/>
        <v>INR  Five Thousand Two Hundred &amp; Sixty  and Paise Ninety Five Only</v>
      </c>
      <c r="IA41" s="38">
        <v>26</v>
      </c>
      <c r="IB41" s="77" t="s">
        <v>111</v>
      </c>
      <c r="IC41" s="38" t="s">
        <v>78</v>
      </c>
      <c r="ID41" s="38">
        <v>50</v>
      </c>
      <c r="IE41" s="39" t="s">
        <v>39</v>
      </c>
      <c r="IF41" s="39" t="s">
        <v>44</v>
      </c>
      <c r="IG41" s="39" t="s">
        <v>63</v>
      </c>
      <c r="IH41" s="39">
        <v>10</v>
      </c>
      <c r="II41" s="39" t="s">
        <v>39</v>
      </c>
    </row>
    <row r="42" spans="1:243" s="38" customFormat="1" ht="57" customHeight="1">
      <c r="A42" s="22">
        <v>27</v>
      </c>
      <c r="B42" s="88" t="s">
        <v>180</v>
      </c>
      <c r="C42" s="24" t="s">
        <v>114</v>
      </c>
      <c r="D42" s="78">
        <v>2</v>
      </c>
      <c r="E42" s="106" t="s">
        <v>219</v>
      </c>
      <c r="F42" s="78">
        <v>2751.3</v>
      </c>
      <c r="G42" s="51"/>
      <c r="H42" s="52"/>
      <c r="I42" s="40" t="s">
        <v>40</v>
      </c>
      <c r="J42" s="43">
        <f t="shared" si="8"/>
        <v>1</v>
      </c>
      <c r="K42" s="44" t="s">
        <v>41</v>
      </c>
      <c r="L42" s="44" t="s">
        <v>4</v>
      </c>
      <c r="M42" s="74"/>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9"/>
        <v>5502.6</v>
      </c>
      <c r="BB42" s="48">
        <f t="shared" si="10"/>
        <v>5502.6</v>
      </c>
      <c r="BC42" s="37" t="str">
        <f t="shared" si="11"/>
        <v>INR  Five Thousand Five Hundred &amp; Two  and Paise Sixty Only</v>
      </c>
      <c r="IA42" s="38">
        <v>26</v>
      </c>
      <c r="IB42" s="77" t="s">
        <v>111</v>
      </c>
      <c r="IC42" s="38" t="s">
        <v>78</v>
      </c>
      <c r="ID42" s="38">
        <v>50</v>
      </c>
      <c r="IE42" s="39" t="s">
        <v>39</v>
      </c>
      <c r="IF42" s="39" t="s">
        <v>44</v>
      </c>
      <c r="IG42" s="39" t="s">
        <v>63</v>
      </c>
      <c r="IH42" s="39">
        <v>10</v>
      </c>
      <c r="II42" s="39" t="s">
        <v>39</v>
      </c>
    </row>
    <row r="43" spans="1:243" s="38" customFormat="1" ht="57" customHeight="1">
      <c r="A43" s="22">
        <v>28</v>
      </c>
      <c r="B43" s="81" t="s">
        <v>181</v>
      </c>
      <c r="C43" s="24" t="s">
        <v>115</v>
      </c>
      <c r="D43" s="78">
        <v>4</v>
      </c>
      <c r="E43" s="99" t="s">
        <v>219</v>
      </c>
      <c r="F43" s="78">
        <v>87.7</v>
      </c>
      <c r="G43" s="51"/>
      <c r="H43" s="52"/>
      <c r="I43" s="40" t="s">
        <v>40</v>
      </c>
      <c r="J43" s="43">
        <f t="shared" si="8"/>
        <v>1</v>
      </c>
      <c r="K43" s="44" t="s">
        <v>41</v>
      </c>
      <c r="L43" s="44" t="s">
        <v>4</v>
      </c>
      <c r="M43" s="74"/>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9"/>
        <v>350.8</v>
      </c>
      <c r="BB43" s="48">
        <f t="shared" si="10"/>
        <v>350.8</v>
      </c>
      <c r="BC43" s="37" t="str">
        <f t="shared" si="11"/>
        <v>INR  Three Hundred &amp; Fifty  and Paise Eighty Only</v>
      </c>
      <c r="IA43" s="38">
        <v>26</v>
      </c>
      <c r="IB43" s="77" t="s">
        <v>111</v>
      </c>
      <c r="IC43" s="38" t="s">
        <v>78</v>
      </c>
      <c r="ID43" s="38">
        <v>50</v>
      </c>
      <c r="IE43" s="39" t="s">
        <v>39</v>
      </c>
      <c r="IF43" s="39" t="s">
        <v>44</v>
      </c>
      <c r="IG43" s="39" t="s">
        <v>63</v>
      </c>
      <c r="IH43" s="39">
        <v>10</v>
      </c>
      <c r="II43" s="39" t="s">
        <v>39</v>
      </c>
    </row>
    <row r="44" spans="1:243" s="38" customFormat="1" ht="57" customHeight="1">
      <c r="A44" s="22">
        <v>29</v>
      </c>
      <c r="B44" s="90" t="s">
        <v>182</v>
      </c>
      <c r="C44" s="24" t="s">
        <v>116</v>
      </c>
      <c r="D44" s="78">
        <v>2</v>
      </c>
      <c r="E44" s="99" t="s">
        <v>219</v>
      </c>
      <c r="F44" s="78">
        <v>1283.05</v>
      </c>
      <c r="G44" s="51"/>
      <c r="H44" s="52"/>
      <c r="I44" s="40" t="s">
        <v>40</v>
      </c>
      <c r="J44" s="43">
        <f t="shared" si="8"/>
        <v>1</v>
      </c>
      <c r="K44" s="44" t="s">
        <v>41</v>
      </c>
      <c r="L44" s="44" t="s">
        <v>4</v>
      </c>
      <c r="M44" s="74"/>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9"/>
        <v>2566.1</v>
      </c>
      <c r="BB44" s="48">
        <f t="shared" si="10"/>
        <v>2566.1</v>
      </c>
      <c r="BC44" s="37" t="str">
        <f t="shared" si="11"/>
        <v>INR  Two Thousand Five Hundred &amp; Sixty Six  and Paise Ten Only</v>
      </c>
      <c r="IA44" s="38">
        <v>26</v>
      </c>
      <c r="IB44" s="77" t="s">
        <v>111</v>
      </c>
      <c r="IC44" s="38" t="s">
        <v>78</v>
      </c>
      <c r="ID44" s="38">
        <v>50</v>
      </c>
      <c r="IE44" s="39" t="s">
        <v>39</v>
      </c>
      <c r="IF44" s="39" t="s">
        <v>44</v>
      </c>
      <c r="IG44" s="39" t="s">
        <v>63</v>
      </c>
      <c r="IH44" s="39">
        <v>10</v>
      </c>
      <c r="II44" s="39" t="s">
        <v>39</v>
      </c>
    </row>
    <row r="45" spans="1:243" s="38" customFormat="1" ht="57" customHeight="1">
      <c r="A45" s="22">
        <v>30</v>
      </c>
      <c r="B45" s="83" t="s">
        <v>183</v>
      </c>
      <c r="C45" s="24" t="s">
        <v>117</v>
      </c>
      <c r="D45" s="78">
        <v>2</v>
      </c>
      <c r="E45" s="102" t="s">
        <v>39</v>
      </c>
      <c r="F45" s="78">
        <v>623.5</v>
      </c>
      <c r="G45" s="51"/>
      <c r="H45" s="52"/>
      <c r="I45" s="40" t="s">
        <v>40</v>
      </c>
      <c r="J45" s="43">
        <f t="shared" si="8"/>
        <v>1</v>
      </c>
      <c r="K45" s="44" t="s">
        <v>41</v>
      </c>
      <c r="L45" s="44" t="s">
        <v>4</v>
      </c>
      <c r="M45" s="74"/>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9"/>
        <v>1247</v>
      </c>
      <c r="BB45" s="48">
        <f t="shared" si="10"/>
        <v>1247</v>
      </c>
      <c r="BC45" s="37" t="str">
        <f t="shared" si="11"/>
        <v>INR  One Thousand Two Hundred &amp; Forty Seven  Only</v>
      </c>
      <c r="IA45" s="38">
        <v>26</v>
      </c>
      <c r="IB45" s="77" t="s">
        <v>111</v>
      </c>
      <c r="IC45" s="38" t="s">
        <v>78</v>
      </c>
      <c r="ID45" s="38">
        <v>50</v>
      </c>
      <c r="IE45" s="39" t="s">
        <v>39</v>
      </c>
      <c r="IF45" s="39" t="s">
        <v>44</v>
      </c>
      <c r="IG45" s="39" t="s">
        <v>63</v>
      </c>
      <c r="IH45" s="39">
        <v>10</v>
      </c>
      <c r="II45" s="39" t="s">
        <v>39</v>
      </c>
    </row>
    <row r="46" spans="1:243" s="38" customFormat="1" ht="57" customHeight="1">
      <c r="A46" s="22">
        <v>31</v>
      </c>
      <c r="B46" s="91" t="s">
        <v>184</v>
      </c>
      <c r="C46" s="24" t="s">
        <v>118</v>
      </c>
      <c r="D46" s="78">
        <v>14</v>
      </c>
      <c r="E46" s="107" t="s">
        <v>221</v>
      </c>
      <c r="F46" s="78">
        <v>284.9</v>
      </c>
      <c r="G46" s="51"/>
      <c r="H46" s="52"/>
      <c r="I46" s="40" t="s">
        <v>40</v>
      </c>
      <c r="J46" s="43">
        <f t="shared" si="8"/>
        <v>1</v>
      </c>
      <c r="K46" s="44" t="s">
        <v>41</v>
      </c>
      <c r="L46" s="44" t="s">
        <v>4</v>
      </c>
      <c r="M46" s="74"/>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9"/>
        <v>3988.6</v>
      </c>
      <c r="BB46" s="48">
        <f t="shared" si="10"/>
        <v>3988.6</v>
      </c>
      <c r="BC46" s="37" t="str">
        <f t="shared" si="11"/>
        <v>INR  Three Thousand Nine Hundred &amp; Eighty Eight  and Paise Sixty Only</v>
      </c>
      <c r="IA46" s="38">
        <v>26</v>
      </c>
      <c r="IB46" s="77" t="s">
        <v>111</v>
      </c>
      <c r="IC46" s="38" t="s">
        <v>78</v>
      </c>
      <c r="ID46" s="38">
        <v>50</v>
      </c>
      <c r="IE46" s="39" t="s">
        <v>39</v>
      </c>
      <c r="IF46" s="39" t="s">
        <v>44</v>
      </c>
      <c r="IG46" s="39" t="s">
        <v>63</v>
      </c>
      <c r="IH46" s="39">
        <v>10</v>
      </c>
      <c r="II46" s="39" t="s">
        <v>39</v>
      </c>
    </row>
    <row r="47" spans="1:243" s="38" customFormat="1" ht="57" customHeight="1">
      <c r="A47" s="22">
        <v>31.1</v>
      </c>
      <c r="B47" s="81" t="s">
        <v>185</v>
      </c>
      <c r="C47" s="24" t="s">
        <v>119</v>
      </c>
      <c r="D47" s="78">
        <v>5</v>
      </c>
      <c r="E47" s="99" t="str">
        <f>E46</f>
        <v>Mtr.</v>
      </c>
      <c r="F47" s="78">
        <v>438</v>
      </c>
      <c r="G47" s="51"/>
      <c r="H47" s="52"/>
      <c r="I47" s="40" t="s">
        <v>40</v>
      </c>
      <c r="J47" s="43">
        <f t="shared" si="8"/>
        <v>1</v>
      </c>
      <c r="K47" s="44" t="s">
        <v>41</v>
      </c>
      <c r="L47" s="44" t="s">
        <v>4</v>
      </c>
      <c r="M47" s="74"/>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9"/>
        <v>2190</v>
      </c>
      <c r="BB47" s="48">
        <f t="shared" si="10"/>
        <v>2190</v>
      </c>
      <c r="BC47" s="37" t="str">
        <f t="shared" si="11"/>
        <v>INR  Two Thousand One Hundred &amp; Ninety  Only</v>
      </c>
      <c r="IA47" s="38">
        <v>26</v>
      </c>
      <c r="IB47" s="77" t="s">
        <v>111</v>
      </c>
      <c r="IC47" s="38" t="s">
        <v>78</v>
      </c>
      <c r="ID47" s="38">
        <v>50</v>
      </c>
      <c r="IE47" s="39" t="s">
        <v>39</v>
      </c>
      <c r="IF47" s="39" t="s">
        <v>44</v>
      </c>
      <c r="IG47" s="39" t="s">
        <v>63</v>
      </c>
      <c r="IH47" s="39">
        <v>10</v>
      </c>
      <c r="II47" s="39" t="s">
        <v>39</v>
      </c>
    </row>
    <row r="48" spans="1:243" s="38" customFormat="1" ht="57" customHeight="1">
      <c r="A48" s="22">
        <v>32</v>
      </c>
      <c r="B48" s="81" t="s">
        <v>186</v>
      </c>
      <c r="C48" s="24" t="s">
        <v>120</v>
      </c>
      <c r="D48" s="78">
        <v>6</v>
      </c>
      <c r="E48" s="99" t="s">
        <v>219</v>
      </c>
      <c r="F48" s="78">
        <v>418.95</v>
      </c>
      <c r="G48" s="51"/>
      <c r="H48" s="52"/>
      <c r="I48" s="40" t="s">
        <v>40</v>
      </c>
      <c r="J48" s="43">
        <f t="shared" si="8"/>
        <v>1</v>
      </c>
      <c r="K48" s="44" t="s">
        <v>41</v>
      </c>
      <c r="L48" s="44" t="s">
        <v>4</v>
      </c>
      <c r="M48" s="74"/>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9"/>
        <v>2513.7</v>
      </c>
      <c r="BB48" s="48">
        <f t="shared" si="10"/>
        <v>2513.7</v>
      </c>
      <c r="BC48" s="37" t="str">
        <f t="shared" si="11"/>
        <v>INR  Two Thousand Five Hundred &amp; Thirteen  and Paise Seventy Only</v>
      </c>
      <c r="IA48" s="38">
        <v>26</v>
      </c>
      <c r="IB48" s="77" t="s">
        <v>111</v>
      </c>
      <c r="IC48" s="38" t="s">
        <v>78</v>
      </c>
      <c r="ID48" s="38">
        <v>50</v>
      </c>
      <c r="IE48" s="39" t="s">
        <v>39</v>
      </c>
      <c r="IF48" s="39" t="s">
        <v>44</v>
      </c>
      <c r="IG48" s="39" t="s">
        <v>63</v>
      </c>
      <c r="IH48" s="39">
        <v>10</v>
      </c>
      <c r="II48" s="39" t="s">
        <v>39</v>
      </c>
    </row>
    <row r="49" spans="1:243" s="38" customFormat="1" ht="57" customHeight="1">
      <c r="A49" s="22">
        <v>33</v>
      </c>
      <c r="B49" s="81" t="s">
        <v>187</v>
      </c>
      <c r="C49" s="24" t="s">
        <v>121</v>
      </c>
      <c r="D49" s="78">
        <v>5</v>
      </c>
      <c r="E49" s="99" t="s">
        <v>219</v>
      </c>
      <c r="F49" s="78">
        <v>606.25</v>
      </c>
      <c r="G49" s="51"/>
      <c r="H49" s="52"/>
      <c r="I49" s="40" t="s">
        <v>40</v>
      </c>
      <c r="J49" s="43">
        <f t="shared" si="8"/>
        <v>1</v>
      </c>
      <c r="K49" s="44" t="s">
        <v>41</v>
      </c>
      <c r="L49" s="44" t="s">
        <v>4</v>
      </c>
      <c r="M49" s="74"/>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9"/>
        <v>3031.25</v>
      </c>
      <c r="BB49" s="48">
        <f t="shared" si="10"/>
        <v>3031.25</v>
      </c>
      <c r="BC49" s="37" t="str">
        <f t="shared" si="11"/>
        <v>INR  Three Thousand  &amp;Thirty One  and Paise Twenty Five Only</v>
      </c>
      <c r="IA49" s="38">
        <v>26</v>
      </c>
      <c r="IB49" s="77" t="s">
        <v>111</v>
      </c>
      <c r="IC49" s="38" t="s">
        <v>78</v>
      </c>
      <c r="ID49" s="38">
        <v>50</v>
      </c>
      <c r="IE49" s="39" t="s">
        <v>39</v>
      </c>
      <c r="IF49" s="39" t="s">
        <v>44</v>
      </c>
      <c r="IG49" s="39" t="s">
        <v>63</v>
      </c>
      <c r="IH49" s="39">
        <v>10</v>
      </c>
      <c r="II49" s="39" t="s">
        <v>39</v>
      </c>
    </row>
    <row r="50" spans="1:243" s="38" customFormat="1" ht="57" customHeight="1">
      <c r="A50" s="22">
        <v>34</v>
      </c>
      <c r="B50" s="81" t="s">
        <v>188</v>
      </c>
      <c r="C50" s="24" t="s">
        <v>122</v>
      </c>
      <c r="D50" s="78">
        <v>1</v>
      </c>
      <c r="E50" s="99" t="s">
        <v>219</v>
      </c>
      <c r="F50" s="78">
        <v>673.45</v>
      </c>
      <c r="G50" s="51"/>
      <c r="H50" s="52"/>
      <c r="I50" s="40" t="s">
        <v>40</v>
      </c>
      <c r="J50" s="43">
        <f t="shared" si="8"/>
        <v>1</v>
      </c>
      <c r="K50" s="44" t="s">
        <v>41</v>
      </c>
      <c r="L50" s="44" t="s">
        <v>4</v>
      </c>
      <c r="M50" s="74"/>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9"/>
        <v>673.45</v>
      </c>
      <c r="BB50" s="48">
        <f t="shared" si="10"/>
        <v>673.45</v>
      </c>
      <c r="BC50" s="37" t="str">
        <f t="shared" si="11"/>
        <v>INR  Six Hundred &amp; Seventy Three  and Paise Forty Five Only</v>
      </c>
      <c r="IA50" s="38">
        <v>26</v>
      </c>
      <c r="IB50" s="77" t="s">
        <v>111</v>
      </c>
      <c r="IC50" s="38" t="s">
        <v>78</v>
      </c>
      <c r="ID50" s="38">
        <v>50</v>
      </c>
      <c r="IE50" s="39" t="s">
        <v>39</v>
      </c>
      <c r="IF50" s="39" t="s">
        <v>44</v>
      </c>
      <c r="IG50" s="39" t="s">
        <v>63</v>
      </c>
      <c r="IH50" s="39">
        <v>10</v>
      </c>
      <c r="II50" s="39" t="s">
        <v>39</v>
      </c>
    </row>
    <row r="51" spans="1:243" s="38" customFormat="1" ht="57" customHeight="1">
      <c r="A51" s="22">
        <v>35</v>
      </c>
      <c r="B51" s="81" t="s">
        <v>189</v>
      </c>
      <c r="C51" s="24" t="s">
        <v>123</v>
      </c>
      <c r="D51" s="78">
        <v>3</v>
      </c>
      <c r="E51" s="99" t="s">
        <v>218</v>
      </c>
      <c r="F51" s="78">
        <v>23.7</v>
      </c>
      <c r="G51" s="51"/>
      <c r="H51" s="52"/>
      <c r="I51" s="40" t="s">
        <v>40</v>
      </c>
      <c r="J51" s="43">
        <f t="shared" si="8"/>
        <v>1</v>
      </c>
      <c r="K51" s="44" t="s">
        <v>41</v>
      </c>
      <c r="L51" s="44" t="s">
        <v>4</v>
      </c>
      <c r="M51" s="74"/>
      <c r="N51" s="41"/>
      <c r="O51" s="41"/>
      <c r="P51" s="46"/>
      <c r="Q51" s="41"/>
      <c r="R51" s="41"/>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9"/>
        <v>71.1</v>
      </c>
      <c r="BB51" s="48">
        <f t="shared" si="10"/>
        <v>71.1</v>
      </c>
      <c r="BC51" s="37" t="str">
        <f t="shared" si="11"/>
        <v>INR  Seventy One and Paise Ten Only</v>
      </c>
      <c r="IA51" s="38">
        <v>26</v>
      </c>
      <c r="IB51" s="77" t="s">
        <v>111</v>
      </c>
      <c r="IC51" s="38" t="s">
        <v>78</v>
      </c>
      <c r="ID51" s="38">
        <v>50</v>
      </c>
      <c r="IE51" s="39" t="s">
        <v>39</v>
      </c>
      <c r="IF51" s="39" t="s">
        <v>44</v>
      </c>
      <c r="IG51" s="39" t="s">
        <v>63</v>
      </c>
      <c r="IH51" s="39">
        <v>10</v>
      </c>
      <c r="II51" s="39" t="s">
        <v>39</v>
      </c>
    </row>
    <row r="52" spans="1:243" s="38" customFormat="1" ht="57" customHeight="1">
      <c r="A52" s="22">
        <v>36</v>
      </c>
      <c r="B52" s="88" t="s">
        <v>190</v>
      </c>
      <c r="C52" s="24" t="s">
        <v>124</v>
      </c>
      <c r="D52" s="78">
        <v>18</v>
      </c>
      <c r="E52" s="106" t="s">
        <v>68</v>
      </c>
      <c r="F52" s="78">
        <v>1030.3</v>
      </c>
      <c r="G52" s="51"/>
      <c r="H52" s="52"/>
      <c r="I52" s="40" t="s">
        <v>40</v>
      </c>
      <c r="J52" s="43">
        <f t="shared" si="8"/>
        <v>1</v>
      </c>
      <c r="K52" s="44" t="s">
        <v>41</v>
      </c>
      <c r="L52" s="44" t="s">
        <v>4</v>
      </c>
      <c r="M52" s="74"/>
      <c r="N52" s="41"/>
      <c r="O52" s="41"/>
      <c r="P52" s="46"/>
      <c r="Q52" s="41"/>
      <c r="R52" s="41"/>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9"/>
        <v>18545.4</v>
      </c>
      <c r="BB52" s="48">
        <f t="shared" si="10"/>
        <v>18545.4</v>
      </c>
      <c r="BC52" s="37" t="str">
        <f t="shared" si="11"/>
        <v>INR  Eighteen Thousand Five Hundred &amp; Forty Five  and Paise Forty Only</v>
      </c>
      <c r="IA52" s="38">
        <v>26</v>
      </c>
      <c r="IB52" s="77" t="s">
        <v>111</v>
      </c>
      <c r="IC52" s="38" t="s">
        <v>78</v>
      </c>
      <c r="ID52" s="38">
        <v>50</v>
      </c>
      <c r="IE52" s="39" t="s">
        <v>39</v>
      </c>
      <c r="IF52" s="39" t="s">
        <v>44</v>
      </c>
      <c r="IG52" s="39" t="s">
        <v>63</v>
      </c>
      <c r="IH52" s="39">
        <v>10</v>
      </c>
      <c r="II52" s="39" t="s">
        <v>39</v>
      </c>
    </row>
    <row r="53" spans="1:243" s="38" customFormat="1" ht="57" customHeight="1">
      <c r="A53" s="22">
        <v>37</v>
      </c>
      <c r="B53" s="88" t="s">
        <v>191</v>
      </c>
      <c r="C53" s="24" t="s">
        <v>125</v>
      </c>
      <c r="D53" s="78">
        <v>15</v>
      </c>
      <c r="E53" s="106" t="s">
        <v>68</v>
      </c>
      <c r="F53" s="78">
        <v>926.9</v>
      </c>
      <c r="G53" s="51"/>
      <c r="H53" s="52"/>
      <c r="I53" s="40" t="s">
        <v>40</v>
      </c>
      <c r="J53" s="43">
        <f t="shared" si="8"/>
        <v>1</v>
      </c>
      <c r="K53" s="44" t="s">
        <v>41</v>
      </c>
      <c r="L53" s="44" t="s">
        <v>4</v>
      </c>
      <c r="M53" s="74"/>
      <c r="N53" s="41"/>
      <c r="O53" s="41"/>
      <c r="P53" s="46"/>
      <c r="Q53" s="41"/>
      <c r="R53" s="41"/>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9"/>
        <v>13903.5</v>
      </c>
      <c r="BB53" s="48">
        <f t="shared" si="10"/>
        <v>13903.5</v>
      </c>
      <c r="BC53" s="37" t="str">
        <f t="shared" si="11"/>
        <v>INR  Thirteen Thousand Nine Hundred &amp; Three  and Paise Fifty Only</v>
      </c>
      <c r="IA53" s="38">
        <v>26</v>
      </c>
      <c r="IB53" s="77" t="s">
        <v>111</v>
      </c>
      <c r="IC53" s="38" t="s">
        <v>78</v>
      </c>
      <c r="ID53" s="38">
        <v>50</v>
      </c>
      <c r="IE53" s="39" t="s">
        <v>39</v>
      </c>
      <c r="IF53" s="39" t="s">
        <v>44</v>
      </c>
      <c r="IG53" s="39" t="s">
        <v>63</v>
      </c>
      <c r="IH53" s="39">
        <v>10</v>
      </c>
      <c r="II53" s="39" t="s">
        <v>39</v>
      </c>
    </row>
    <row r="54" spans="1:243" s="38" customFormat="1" ht="57" customHeight="1">
      <c r="A54" s="22">
        <v>38</v>
      </c>
      <c r="B54" s="88" t="s">
        <v>192</v>
      </c>
      <c r="C54" s="24" t="s">
        <v>126</v>
      </c>
      <c r="D54" s="78">
        <v>73</v>
      </c>
      <c r="E54" s="106" t="s">
        <v>68</v>
      </c>
      <c r="F54" s="78">
        <v>115.15</v>
      </c>
      <c r="G54" s="51"/>
      <c r="H54" s="52"/>
      <c r="I54" s="40" t="s">
        <v>40</v>
      </c>
      <c r="J54" s="43">
        <f t="shared" si="8"/>
        <v>1</v>
      </c>
      <c r="K54" s="44" t="s">
        <v>41</v>
      </c>
      <c r="L54" s="44" t="s">
        <v>4</v>
      </c>
      <c r="M54" s="74"/>
      <c r="N54" s="41"/>
      <c r="O54" s="41"/>
      <c r="P54" s="46"/>
      <c r="Q54" s="41"/>
      <c r="R54" s="41"/>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 t="shared" si="9"/>
        <v>8405.95</v>
      </c>
      <c r="BB54" s="48">
        <f t="shared" si="10"/>
        <v>8405.95</v>
      </c>
      <c r="BC54" s="37" t="str">
        <f t="shared" si="11"/>
        <v>INR  Eight Thousand Four Hundred &amp; Five  and Paise Ninety Five Only</v>
      </c>
      <c r="IA54" s="38">
        <v>26</v>
      </c>
      <c r="IB54" s="77" t="s">
        <v>111</v>
      </c>
      <c r="IC54" s="38" t="s">
        <v>78</v>
      </c>
      <c r="ID54" s="38">
        <v>50</v>
      </c>
      <c r="IE54" s="39" t="s">
        <v>39</v>
      </c>
      <c r="IF54" s="39" t="s">
        <v>44</v>
      </c>
      <c r="IG54" s="39" t="s">
        <v>63</v>
      </c>
      <c r="IH54" s="39">
        <v>10</v>
      </c>
      <c r="II54" s="39" t="s">
        <v>39</v>
      </c>
    </row>
    <row r="55" spans="1:243" s="38" customFormat="1" ht="57" customHeight="1">
      <c r="A55" s="22">
        <v>39</v>
      </c>
      <c r="B55" s="90" t="s">
        <v>193</v>
      </c>
      <c r="C55" s="24" t="s">
        <v>127</v>
      </c>
      <c r="D55" s="78">
        <v>73</v>
      </c>
      <c r="E55" s="99" t="s">
        <v>68</v>
      </c>
      <c r="F55" s="78">
        <v>153.45</v>
      </c>
      <c r="G55" s="51"/>
      <c r="H55" s="52"/>
      <c r="I55" s="40" t="s">
        <v>40</v>
      </c>
      <c r="J55" s="43">
        <f t="shared" si="8"/>
        <v>1</v>
      </c>
      <c r="K55" s="44" t="s">
        <v>41</v>
      </c>
      <c r="L55" s="44" t="s">
        <v>4</v>
      </c>
      <c r="M55" s="74"/>
      <c r="N55" s="41"/>
      <c r="O55" s="41"/>
      <c r="P55" s="46"/>
      <c r="Q55" s="41"/>
      <c r="R55" s="41"/>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 t="shared" si="9"/>
        <v>11201.85</v>
      </c>
      <c r="BB55" s="48">
        <f t="shared" si="10"/>
        <v>11201.85</v>
      </c>
      <c r="BC55" s="37" t="str">
        <f t="shared" si="11"/>
        <v>INR  Eleven Thousand Two Hundred &amp; One  and Paise Eighty Five Only</v>
      </c>
      <c r="IA55" s="38">
        <v>26</v>
      </c>
      <c r="IB55" s="77" t="s">
        <v>111</v>
      </c>
      <c r="IC55" s="38" t="s">
        <v>78</v>
      </c>
      <c r="ID55" s="38">
        <v>50</v>
      </c>
      <c r="IE55" s="39" t="s">
        <v>39</v>
      </c>
      <c r="IF55" s="39" t="s">
        <v>44</v>
      </c>
      <c r="IG55" s="39" t="s">
        <v>63</v>
      </c>
      <c r="IH55" s="39">
        <v>10</v>
      </c>
      <c r="II55" s="39" t="s">
        <v>39</v>
      </c>
    </row>
    <row r="56" spans="1:243" s="38" customFormat="1" ht="57" customHeight="1">
      <c r="A56" s="22">
        <v>40</v>
      </c>
      <c r="B56" s="81" t="s">
        <v>194</v>
      </c>
      <c r="C56" s="24" t="s">
        <v>128</v>
      </c>
      <c r="D56" s="78">
        <v>74</v>
      </c>
      <c r="E56" s="99" t="s">
        <v>68</v>
      </c>
      <c r="F56" s="78">
        <v>164.7</v>
      </c>
      <c r="G56" s="51"/>
      <c r="H56" s="52"/>
      <c r="I56" s="40" t="s">
        <v>40</v>
      </c>
      <c r="J56" s="43">
        <f t="shared" si="8"/>
        <v>1</v>
      </c>
      <c r="K56" s="44" t="s">
        <v>41</v>
      </c>
      <c r="L56" s="44" t="s">
        <v>4</v>
      </c>
      <c r="M56" s="74"/>
      <c r="N56" s="41"/>
      <c r="O56" s="41"/>
      <c r="P56" s="46"/>
      <c r="Q56" s="41"/>
      <c r="R56" s="41"/>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f t="shared" si="9"/>
        <v>12187.8</v>
      </c>
      <c r="BB56" s="48">
        <f t="shared" si="10"/>
        <v>12187.8</v>
      </c>
      <c r="BC56" s="37" t="str">
        <f t="shared" si="11"/>
        <v>INR  Twelve Thousand One Hundred &amp; Eighty Seven  and Paise Eighty Only</v>
      </c>
      <c r="IA56" s="38">
        <v>26</v>
      </c>
      <c r="IB56" s="77" t="s">
        <v>111</v>
      </c>
      <c r="IC56" s="38" t="s">
        <v>78</v>
      </c>
      <c r="ID56" s="38">
        <v>50</v>
      </c>
      <c r="IE56" s="39" t="s">
        <v>39</v>
      </c>
      <c r="IF56" s="39" t="s">
        <v>44</v>
      </c>
      <c r="IG56" s="39" t="s">
        <v>63</v>
      </c>
      <c r="IH56" s="39">
        <v>10</v>
      </c>
      <c r="II56" s="39" t="s">
        <v>39</v>
      </c>
    </row>
    <row r="57" spans="1:243" s="38" customFormat="1" ht="57" customHeight="1">
      <c r="A57" s="22">
        <v>41</v>
      </c>
      <c r="B57" s="83" t="s">
        <v>195</v>
      </c>
      <c r="C57" s="24" t="s">
        <v>129</v>
      </c>
      <c r="D57" s="78">
        <v>2</v>
      </c>
      <c r="E57" s="102" t="s">
        <v>218</v>
      </c>
      <c r="F57" s="78">
        <v>364.2</v>
      </c>
      <c r="G57" s="51"/>
      <c r="H57" s="52"/>
      <c r="I57" s="40" t="s">
        <v>40</v>
      </c>
      <c r="J57" s="43">
        <f t="shared" si="8"/>
        <v>1</v>
      </c>
      <c r="K57" s="44" t="s">
        <v>41</v>
      </c>
      <c r="L57" s="44" t="s">
        <v>4</v>
      </c>
      <c r="M57" s="74"/>
      <c r="N57" s="41"/>
      <c r="O57" s="41"/>
      <c r="P57" s="46"/>
      <c r="Q57" s="41"/>
      <c r="R57" s="41"/>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t="shared" si="9"/>
        <v>728.4</v>
      </c>
      <c r="BB57" s="48">
        <f t="shared" si="10"/>
        <v>728.4</v>
      </c>
      <c r="BC57" s="37" t="str">
        <f t="shared" si="11"/>
        <v>INR  Seven Hundred &amp; Twenty Eight  and Paise Forty Only</v>
      </c>
      <c r="IA57" s="38">
        <v>26</v>
      </c>
      <c r="IB57" s="77" t="s">
        <v>111</v>
      </c>
      <c r="IC57" s="38" t="s">
        <v>78</v>
      </c>
      <c r="ID57" s="38">
        <v>50</v>
      </c>
      <c r="IE57" s="39" t="s">
        <v>39</v>
      </c>
      <c r="IF57" s="39" t="s">
        <v>44</v>
      </c>
      <c r="IG57" s="39" t="s">
        <v>63</v>
      </c>
      <c r="IH57" s="39">
        <v>10</v>
      </c>
      <c r="II57" s="39" t="s">
        <v>39</v>
      </c>
    </row>
    <row r="58" spans="1:243" s="38" customFormat="1" ht="57" customHeight="1">
      <c r="A58" s="22">
        <v>42</v>
      </c>
      <c r="B58" s="83" t="s">
        <v>196</v>
      </c>
      <c r="C58" s="24" t="s">
        <v>130</v>
      </c>
      <c r="D58" s="78">
        <v>2</v>
      </c>
      <c r="E58" s="102" t="s">
        <v>218</v>
      </c>
      <c r="F58" s="78">
        <v>500.2</v>
      </c>
      <c r="G58" s="51"/>
      <c r="H58" s="52"/>
      <c r="I58" s="40" t="s">
        <v>40</v>
      </c>
      <c r="J58" s="43">
        <f t="shared" si="8"/>
        <v>1</v>
      </c>
      <c r="K58" s="44" t="s">
        <v>41</v>
      </c>
      <c r="L58" s="44" t="s">
        <v>4</v>
      </c>
      <c r="M58" s="74"/>
      <c r="N58" s="41"/>
      <c r="O58" s="41"/>
      <c r="P58" s="46"/>
      <c r="Q58" s="41"/>
      <c r="R58" s="41"/>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 t="shared" si="9"/>
        <v>1000.4</v>
      </c>
      <c r="BB58" s="48">
        <f t="shared" si="10"/>
        <v>1000.4</v>
      </c>
      <c r="BC58" s="37" t="str">
        <f t="shared" si="11"/>
        <v>INR  One Thousand    and Paise Forty Only</v>
      </c>
      <c r="IA58" s="38">
        <v>26</v>
      </c>
      <c r="IB58" s="77" t="s">
        <v>111</v>
      </c>
      <c r="IC58" s="38" t="s">
        <v>78</v>
      </c>
      <c r="ID58" s="38">
        <v>50</v>
      </c>
      <c r="IE58" s="39" t="s">
        <v>39</v>
      </c>
      <c r="IF58" s="39" t="s">
        <v>44</v>
      </c>
      <c r="IG58" s="39" t="s">
        <v>63</v>
      </c>
      <c r="IH58" s="39">
        <v>10</v>
      </c>
      <c r="II58" s="39" t="s">
        <v>39</v>
      </c>
    </row>
    <row r="59" spans="1:243" s="38" customFormat="1" ht="57" customHeight="1">
      <c r="A59" s="22">
        <v>43</v>
      </c>
      <c r="B59" s="92" t="s">
        <v>197</v>
      </c>
      <c r="C59" s="24" t="s">
        <v>131</v>
      </c>
      <c r="D59" s="78">
        <v>5</v>
      </c>
      <c r="E59" s="100" t="s">
        <v>222</v>
      </c>
      <c r="F59" s="78">
        <v>479.85</v>
      </c>
      <c r="G59" s="51"/>
      <c r="H59" s="52"/>
      <c r="I59" s="40" t="s">
        <v>40</v>
      </c>
      <c r="J59" s="43">
        <f t="shared" si="8"/>
        <v>1</v>
      </c>
      <c r="K59" s="44" t="s">
        <v>41</v>
      </c>
      <c r="L59" s="44" t="s">
        <v>4</v>
      </c>
      <c r="M59" s="74"/>
      <c r="N59" s="41"/>
      <c r="O59" s="41"/>
      <c r="P59" s="46"/>
      <c r="Q59" s="41"/>
      <c r="R59" s="41"/>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f t="shared" si="9"/>
        <v>2399.25</v>
      </c>
      <c r="BB59" s="48">
        <f t="shared" si="10"/>
        <v>2399.25</v>
      </c>
      <c r="BC59" s="37" t="str">
        <f t="shared" si="11"/>
        <v>INR  Two Thousand Three Hundred &amp; Ninety Nine  and Paise Twenty Five Only</v>
      </c>
      <c r="IA59" s="38">
        <v>26</v>
      </c>
      <c r="IB59" s="77" t="s">
        <v>111</v>
      </c>
      <c r="IC59" s="38" t="s">
        <v>78</v>
      </c>
      <c r="ID59" s="38">
        <v>50</v>
      </c>
      <c r="IE59" s="39" t="s">
        <v>39</v>
      </c>
      <c r="IF59" s="39" t="s">
        <v>44</v>
      </c>
      <c r="IG59" s="39" t="s">
        <v>63</v>
      </c>
      <c r="IH59" s="39">
        <v>10</v>
      </c>
      <c r="II59" s="39" t="s">
        <v>39</v>
      </c>
    </row>
    <row r="60" spans="1:243" s="38" customFormat="1" ht="57" customHeight="1">
      <c r="A60" s="22">
        <v>44</v>
      </c>
      <c r="B60" s="83" t="s">
        <v>198</v>
      </c>
      <c r="C60" s="24" t="s">
        <v>132</v>
      </c>
      <c r="D60" s="78">
        <v>2</v>
      </c>
      <c r="E60" s="102" t="s">
        <v>39</v>
      </c>
      <c r="F60" s="78">
        <v>6061.95</v>
      </c>
      <c r="G60" s="51"/>
      <c r="H60" s="52"/>
      <c r="I60" s="40" t="s">
        <v>40</v>
      </c>
      <c r="J60" s="43">
        <f t="shared" si="8"/>
        <v>1</v>
      </c>
      <c r="K60" s="44" t="s">
        <v>41</v>
      </c>
      <c r="L60" s="44" t="s">
        <v>4</v>
      </c>
      <c r="M60" s="74"/>
      <c r="N60" s="41"/>
      <c r="O60" s="41"/>
      <c r="P60" s="46"/>
      <c r="Q60" s="41"/>
      <c r="R60" s="41"/>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 t="shared" si="9"/>
        <v>12123.9</v>
      </c>
      <c r="BB60" s="48">
        <f t="shared" si="10"/>
        <v>12123.9</v>
      </c>
      <c r="BC60" s="37" t="str">
        <f t="shared" si="11"/>
        <v>INR  Twelve Thousand One Hundred &amp; Twenty Three  and Paise Ninety Only</v>
      </c>
      <c r="IA60" s="38">
        <v>26</v>
      </c>
      <c r="IB60" s="77" t="s">
        <v>111</v>
      </c>
      <c r="IC60" s="38" t="s">
        <v>78</v>
      </c>
      <c r="ID60" s="38">
        <v>50</v>
      </c>
      <c r="IE60" s="39" t="s">
        <v>39</v>
      </c>
      <c r="IF60" s="39" t="s">
        <v>44</v>
      </c>
      <c r="IG60" s="39" t="s">
        <v>63</v>
      </c>
      <c r="IH60" s="39">
        <v>10</v>
      </c>
      <c r="II60" s="39" t="s">
        <v>39</v>
      </c>
    </row>
    <row r="61" spans="1:243" s="38" customFormat="1" ht="57" customHeight="1">
      <c r="A61" s="22">
        <v>45</v>
      </c>
      <c r="B61" s="92" t="s">
        <v>199</v>
      </c>
      <c r="C61" s="24" t="s">
        <v>133</v>
      </c>
      <c r="D61" s="78">
        <v>1</v>
      </c>
      <c r="E61" s="100" t="s">
        <v>39</v>
      </c>
      <c r="F61" s="78">
        <v>6849.6</v>
      </c>
      <c r="G61" s="51"/>
      <c r="H61" s="52"/>
      <c r="I61" s="40" t="s">
        <v>40</v>
      </c>
      <c r="J61" s="43">
        <f t="shared" si="8"/>
        <v>1</v>
      </c>
      <c r="K61" s="44" t="s">
        <v>41</v>
      </c>
      <c r="L61" s="44" t="s">
        <v>4</v>
      </c>
      <c r="M61" s="74"/>
      <c r="N61" s="41"/>
      <c r="O61" s="41"/>
      <c r="P61" s="46"/>
      <c r="Q61" s="41"/>
      <c r="R61" s="41"/>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f t="shared" si="9"/>
        <v>6849.6</v>
      </c>
      <c r="BB61" s="48">
        <f t="shared" si="10"/>
        <v>6849.6</v>
      </c>
      <c r="BC61" s="37" t="str">
        <f t="shared" si="11"/>
        <v>INR  Six Thousand Eight Hundred &amp; Forty Nine  and Paise Sixty Only</v>
      </c>
      <c r="IA61" s="38">
        <v>26</v>
      </c>
      <c r="IB61" s="77" t="s">
        <v>111</v>
      </c>
      <c r="IC61" s="38" t="s">
        <v>78</v>
      </c>
      <c r="ID61" s="38">
        <v>50</v>
      </c>
      <c r="IE61" s="39" t="s">
        <v>39</v>
      </c>
      <c r="IF61" s="39" t="s">
        <v>44</v>
      </c>
      <c r="IG61" s="39" t="s">
        <v>63</v>
      </c>
      <c r="IH61" s="39">
        <v>10</v>
      </c>
      <c r="II61" s="39" t="s">
        <v>39</v>
      </c>
    </row>
    <row r="62" spans="1:243" s="38" customFormat="1" ht="57" customHeight="1">
      <c r="A62" s="22">
        <v>46</v>
      </c>
      <c r="B62" s="89" t="s">
        <v>200</v>
      </c>
      <c r="C62" s="24" t="s">
        <v>134</v>
      </c>
      <c r="D62" s="78">
        <v>1</v>
      </c>
      <c r="E62" s="102" t="s">
        <v>39</v>
      </c>
      <c r="F62" s="78">
        <v>9360.6</v>
      </c>
      <c r="G62" s="51"/>
      <c r="H62" s="52"/>
      <c r="I62" s="40" t="s">
        <v>40</v>
      </c>
      <c r="J62" s="43">
        <f t="shared" si="8"/>
        <v>1</v>
      </c>
      <c r="K62" s="44" t="s">
        <v>41</v>
      </c>
      <c r="L62" s="44" t="s">
        <v>4</v>
      </c>
      <c r="M62" s="74"/>
      <c r="N62" s="41"/>
      <c r="O62" s="41"/>
      <c r="P62" s="46"/>
      <c r="Q62" s="41"/>
      <c r="R62" s="41"/>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f t="shared" si="9"/>
        <v>9360.6</v>
      </c>
      <c r="BB62" s="48">
        <f t="shared" si="10"/>
        <v>9360.6</v>
      </c>
      <c r="BC62" s="37" t="str">
        <f t="shared" si="11"/>
        <v>INR  Nine Thousand Three Hundred &amp; Sixty  and Paise Sixty Only</v>
      </c>
      <c r="IA62" s="38">
        <v>26</v>
      </c>
      <c r="IB62" s="77" t="s">
        <v>111</v>
      </c>
      <c r="IC62" s="38" t="s">
        <v>78</v>
      </c>
      <c r="ID62" s="38">
        <v>50</v>
      </c>
      <c r="IE62" s="39" t="s">
        <v>39</v>
      </c>
      <c r="IF62" s="39" t="s">
        <v>44</v>
      </c>
      <c r="IG62" s="39" t="s">
        <v>63</v>
      </c>
      <c r="IH62" s="39">
        <v>10</v>
      </c>
      <c r="II62" s="39" t="s">
        <v>39</v>
      </c>
    </row>
    <row r="63" spans="1:243" s="38" customFormat="1" ht="57" customHeight="1">
      <c r="A63" s="22">
        <v>47</v>
      </c>
      <c r="B63" s="81" t="s">
        <v>201</v>
      </c>
      <c r="C63" s="24" t="s">
        <v>135</v>
      </c>
      <c r="D63" s="78">
        <v>5</v>
      </c>
      <c r="E63" s="99" t="s">
        <v>68</v>
      </c>
      <c r="F63" s="78">
        <v>2756.35</v>
      </c>
      <c r="G63" s="51"/>
      <c r="H63" s="52"/>
      <c r="I63" s="40" t="s">
        <v>40</v>
      </c>
      <c r="J63" s="43">
        <f t="shared" si="8"/>
        <v>1</v>
      </c>
      <c r="K63" s="44" t="s">
        <v>41</v>
      </c>
      <c r="L63" s="44" t="s">
        <v>4</v>
      </c>
      <c r="M63" s="74"/>
      <c r="N63" s="41"/>
      <c r="O63" s="41"/>
      <c r="P63" s="46"/>
      <c r="Q63" s="41"/>
      <c r="R63" s="41"/>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 t="shared" si="9"/>
        <v>13781.75</v>
      </c>
      <c r="BB63" s="48">
        <f t="shared" si="10"/>
        <v>13781.75</v>
      </c>
      <c r="BC63" s="37" t="str">
        <f t="shared" si="11"/>
        <v>INR  Thirteen Thousand Seven Hundred &amp; Eighty One  and Paise Seventy Five Only</v>
      </c>
      <c r="IA63" s="38">
        <v>26</v>
      </c>
      <c r="IB63" s="77" t="s">
        <v>111</v>
      </c>
      <c r="IC63" s="38" t="s">
        <v>78</v>
      </c>
      <c r="ID63" s="38">
        <v>50</v>
      </c>
      <c r="IE63" s="39" t="s">
        <v>39</v>
      </c>
      <c r="IF63" s="39" t="s">
        <v>44</v>
      </c>
      <c r="IG63" s="39" t="s">
        <v>63</v>
      </c>
      <c r="IH63" s="39">
        <v>10</v>
      </c>
      <c r="II63" s="39" t="s">
        <v>39</v>
      </c>
    </row>
    <row r="64" spans="1:243" s="38" customFormat="1" ht="57" customHeight="1">
      <c r="A64" s="22">
        <v>48</v>
      </c>
      <c r="B64" s="89" t="s">
        <v>202</v>
      </c>
      <c r="C64" s="24" t="s">
        <v>136</v>
      </c>
      <c r="D64" s="78">
        <v>3</v>
      </c>
      <c r="E64" s="102" t="s">
        <v>39</v>
      </c>
      <c r="F64" s="78">
        <v>231.7</v>
      </c>
      <c r="G64" s="51"/>
      <c r="H64" s="52"/>
      <c r="I64" s="40" t="s">
        <v>40</v>
      </c>
      <c r="J64" s="43">
        <f t="shared" si="8"/>
        <v>1</v>
      </c>
      <c r="K64" s="44" t="s">
        <v>41</v>
      </c>
      <c r="L64" s="44" t="s">
        <v>4</v>
      </c>
      <c r="M64" s="74"/>
      <c r="N64" s="41"/>
      <c r="O64" s="41"/>
      <c r="P64" s="46"/>
      <c r="Q64" s="41"/>
      <c r="R64" s="41"/>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7">
        <f t="shared" si="9"/>
        <v>695.1</v>
      </c>
      <c r="BB64" s="48">
        <f t="shared" si="10"/>
        <v>695.1</v>
      </c>
      <c r="BC64" s="37" t="str">
        <f t="shared" si="11"/>
        <v>INR  Six Hundred &amp; Ninety Five  and Paise Ten Only</v>
      </c>
      <c r="IA64" s="38">
        <v>26</v>
      </c>
      <c r="IB64" s="77" t="s">
        <v>111</v>
      </c>
      <c r="IC64" s="38" t="s">
        <v>78</v>
      </c>
      <c r="ID64" s="38">
        <v>50</v>
      </c>
      <c r="IE64" s="39" t="s">
        <v>39</v>
      </c>
      <c r="IF64" s="39" t="s">
        <v>44</v>
      </c>
      <c r="IG64" s="39" t="s">
        <v>63</v>
      </c>
      <c r="IH64" s="39">
        <v>10</v>
      </c>
      <c r="II64" s="39" t="s">
        <v>39</v>
      </c>
    </row>
    <row r="65" spans="1:243" s="38" customFormat="1" ht="57" customHeight="1">
      <c r="A65" s="22">
        <v>49</v>
      </c>
      <c r="B65" s="89" t="s">
        <v>203</v>
      </c>
      <c r="C65" s="24" t="s">
        <v>137</v>
      </c>
      <c r="D65" s="78">
        <v>3</v>
      </c>
      <c r="E65" s="102" t="s">
        <v>39</v>
      </c>
      <c r="F65" s="78">
        <v>103.55</v>
      </c>
      <c r="G65" s="51"/>
      <c r="H65" s="52"/>
      <c r="I65" s="40" t="s">
        <v>40</v>
      </c>
      <c r="J65" s="43">
        <f t="shared" si="8"/>
        <v>1</v>
      </c>
      <c r="K65" s="44" t="s">
        <v>41</v>
      </c>
      <c r="L65" s="44" t="s">
        <v>4</v>
      </c>
      <c r="M65" s="74"/>
      <c r="N65" s="41"/>
      <c r="O65" s="41"/>
      <c r="P65" s="46"/>
      <c r="Q65" s="41"/>
      <c r="R65" s="41"/>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 t="shared" si="9"/>
        <v>310.65</v>
      </c>
      <c r="BB65" s="48">
        <f t="shared" si="10"/>
        <v>310.65</v>
      </c>
      <c r="BC65" s="37" t="str">
        <f t="shared" si="11"/>
        <v>INR  Three Hundred &amp; Ten  and Paise Sixty Five Only</v>
      </c>
      <c r="IA65" s="38">
        <v>26</v>
      </c>
      <c r="IB65" s="77" t="s">
        <v>111</v>
      </c>
      <c r="IC65" s="38" t="s">
        <v>78</v>
      </c>
      <c r="ID65" s="38">
        <v>50</v>
      </c>
      <c r="IE65" s="39" t="s">
        <v>39</v>
      </c>
      <c r="IF65" s="39" t="s">
        <v>44</v>
      </c>
      <c r="IG65" s="39" t="s">
        <v>63</v>
      </c>
      <c r="IH65" s="39">
        <v>10</v>
      </c>
      <c r="II65" s="39" t="s">
        <v>39</v>
      </c>
    </row>
    <row r="66" spans="1:243" s="38" customFormat="1" ht="57" customHeight="1">
      <c r="A66" s="22">
        <v>49.1</v>
      </c>
      <c r="B66" s="89" t="s">
        <v>204</v>
      </c>
      <c r="C66" s="24" t="s">
        <v>138</v>
      </c>
      <c r="D66" s="78">
        <v>3</v>
      </c>
      <c r="E66" s="102" t="s">
        <v>39</v>
      </c>
      <c r="F66" s="78">
        <v>75</v>
      </c>
      <c r="G66" s="51"/>
      <c r="H66" s="52"/>
      <c r="I66" s="40" t="s">
        <v>40</v>
      </c>
      <c r="J66" s="43">
        <f t="shared" si="8"/>
        <v>1</v>
      </c>
      <c r="K66" s="44" t="s">
        <v>41</v>
      </c>
      <c r="L66" s="44" t="s">
        <v>4</v>
      </c>
      <c r="M66" s="74"/>
      <c r="N66" s="41"/>
      <c r="O66" s="41"/>
      <c r="P66" s="46"/>
      <c r="Q66" s="41"/>
      <c r="R66" s="41"/>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7">
        <f t="shared" si="9"/>
        <v>225</v>
      </c>
      <c r="BB66" s="48">
        <f t="shared" si="10"/>
        <v>225</v>
      </c>
      <c r="BC66" s="37" t="str">
        <f t="shared" si="11"/>
        <v>INR  Two Hundred &amp; Twenty Five  Only</v>
      </c>
      <c r="IA66" s="38">
        <v>26</v>
      </c>
      <c r="IB66" s="77" t="s">
        <v>111</v>
      </c>
      <c r="IC66" s="38" t="s">
        <v>78</v>
      </c>
      <c r="ID66" s="38">
        <v>50</v>
      </c>
      <c r="IE66" s="39" t="s">
        <v>39</v>
      </c>
      <c r="IF66" s="39" t="s">
        <v>44</v>
      </c>
      <c r="IG66" s="39" t="s">
        <v>63</v>
      </c>
      <c r="IH66" s="39">
        <v>10</v>
      </c>
      <c r="II66" s="39" t="s">
        <v>39</v>
      </c>
    </row>
    <row r="67" spans="1:243" s="38" customFormat="1" ht="57" customHeight="1">
      <c r="A67" s="22">
        <v>50</v>
      </c>
      <c r="B67" s="89" t="s">
        <v>205</v>
      </c>
      <c r="C67" s="24" t="s">
        <v>139</v>
      </c>
      <c r="D67" s="78">
        <v>2</v>
      </c>
      <c r="E67" s="102" t="s">
        <v>39</v>
      </c>
      <c r="F67" s="78">
        <v>59.65</v>
      </c>
      <c r="G67" s="51"/>
      <c r="H67" s="52"/>
      <c r="I67" s="40" t="s">
        <v>40</v>
      </c>
      <c r="J67" s="43">
        <f t="shared" si="8"/>
        <v>1</v>
      </c>
      <c r="K67" s="44" t="s">
        <v>41</v>
      </c>
      <c r="L67" s="44" t="s">
        <v>4</v>
      </c>
      <c r="M67" s="74"/>
      <c r="N67" s="41"/>
      <c r="O67" s="41"/>
      <c r="P67" s="46"/>
      <c r="Q67" s="41"/>
      <c r="R67" s="41"/>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7">
        <f t="shared" si="9"/>
        <v>119.3</v>
      </c>
      <c r="BB67" s="48">
        <f t="shared" si="10"/>
        <v>119.3</v>
      </c>
      <c r="BC67" s="37" t="str">
        <f t="shared" si="11"/>
        <v>INR  One Hundred &amp; Nineteen  and Paise Thirty Only</v>
      </c>
      <c r="IA67" s="38">
        <v>26</v>
      </c>
      <c r="IB67" s="77" t="s">
        <v>111</v>
      </c>
      <c r="IC67" s="38" t="s">
        <v>78</v>
      </c>
      <c r="ID67" s="38">
        <v>50</v>
      </c>
      <c r="IE67" s="39" t="s">
        <v>39</v>
      </c>
      <c r="IF67" s="39" t="s">
        <v>44</v>
      </c>
      <c r="IG67" s="39" t="s">
        <v>63</v>
      </c>
      <c r="IH67" s="39">
        <v>10</v>
      </c>
      <c r="II67" s="39" t="s">
        <v>39</v>
      </c>
    </row>
    <row r="68" spans="1:243" s="38" customFormat="1" ht="57" customHeight="1">
      <c r="A68" s="22">
        <v>51</v>
      </c>
      <c r="B68" s="83" t="s">
        <v>206</v>
      </c>
      <c r="C68" s="24" t="s">
        <v>140</v>
      </c>
      <c r="D68" s="78">
        <v>10</v>
      </c>
      <c r="E68" s="102" t="s">
        <v>217</v>
      </c>
      <c r="F68" s="78">
        <v>423.95</v>
      </c>
      <c r="G68" s="51"/>
      <c r="H68" s="52"/>
      <c r="I68" s="40" t="s">
        <v>40</v>
      </c>
      <c r="J68" s="43">
        <f t="shared" si="8"/>
        <v>1</v>
      </c>
      <c r="K68" s="44" t="s">
        <v>41</v>
      </c>
      <c r="L68" s="44" t="s">
        <v>4</v>
      </c>
      <c r="M68" s="74"/>
      <c r="N68" s="41"/>
      <c r="O68" s="41"/>
      <c r="P68" s="46"/>
      <c r="Q68" s="41"/>
      <c r="R68" s="41"/>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f t="shared" si="9"/>
        <v>4239.5</v>
      </c>
      <c r="BB68" s="48">
        <f t="shared" si="10"/>
        <v>4239.5</v>
      </c>
      <c r="BC68" s="37" t="str">
        <f t="shared" si="11"/>
        <v>INR  Four Thousand Two Hundred &amp; Thirty Nine  and Paise Fifty Only</v>
      </c>
      <c r="IA68" s="38">
        <v>26</v>
      </c>
      <c r="IB68" s="77" t="s">
        <v>111</v>
      </c>
      <c r="IC68" s="38" t="s">
        <v>78</v>
      </c>
      <c r="ID68" s="38">
        <v>50</v>
      </c>
      <c r="IE68" s="39" t="s">
        <v>39</v>
      </c>
      <c r="IF68" s="39" t="s">
        <v>44</v>
      </c>
      <c r="IG68" s="39" t="s">
        <v>63</v>
      </c>
      <c r="IH68" s="39">
        <v>10</v>
      </c>
      <c r="II68" s="39" t="s">
        <v>39</v>
      </c>
    </row>
    <row r="69" spans="1:243" s="38" customFormat="1" ht="57" customHeight="1">
      <c r="A69" s="22">
        <v>52</v>
      </c>
      <c r="B69" s="81" t="s">
        <v>207</v>
      </c>
      <c r="C69" s="24" t="s">
        <v>141</v>
      </c>
      <c r="D69" s="78">
        <v>95</v>
      </c>
      <c r="E69" s="99" t="s">
        <v>217</v>
      </c>
      <c r="F69" s="78">
        <v>131</v>
      </c>
      <c r="G69" s="51"/>
      <c r="H69" s="52"/>
      <c r="I69" s="40" t="s">
        <v>40</v>
      </c>
      <c r="J69" s="43">
        <f t="shared" si="8"/>
        <v>1</v>
      </c>
      <c r="K69" s="44" t="s">
        <v>41</v>
      </c>
      <c r="L69" s="44" t="s">
        <v>4</v>
      </c>
      <c r="M69" s="74"/>
      <c r="N69" s="41"/>
      <c r="O69" s="41"/>
      <c r="P69" s="46"/>
      <c r="Q69" s="41"/>
      <c r="R69" s="41"/>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 t="shared" si="9"/>
        <v>12445</v>
      </c>
      <c r="BB69" s="48">
        <f t="shared" si="10"/>
        <v>12445</v>
      </c>
      <c r="BC69" s="37" t="str">
        <f t="shared" si="11"/>
        <v>INR  Twelve Thousand Four Hundred &amp; Forty Five  Only</v>
      </c>
      <c r="IA69" s="38">
        <v>26</v>
      </c>
      <c r="IB69" s="77" t="s">
        <v>111</v>
      </c>
      <c r="IC69" s="38" t="s">
        <v>78</v>
      </c>
      <c r="ID69" s="38">
        <v>50</v>
      </c>
      <c r="IE69" s="39" t="s">
        <v>39</v>
      </c>
      <c r="IF69" s="39" t="s">
        <v>44</v>
      </c>
      <c r="IG69" s="39" t="s">
        <v>63</v>
      </c>
      <c r="IH69" s="39">
        <v>10</v>
      </c>
      <c r="II69" s="39" t="s">
        <v>39</v>
      </c>
    </row>
    <row r="70" spans="1:243" s="38" customFormat="1" ht="57" customHeight="1">
      <c r="A70" s="22">
        <v>53</v>
      </c>
      <c r="B70" s="93" t="s">
        <v>208</v>
      </c>
      <c r="C70" s="24" t="s">
        <v>142</v>
      </c>
      <c r="D70" s="78">
        <v>19</v>
      </c>
      <c r="E70" s="108" t="s">
        <v>223</v>
      </c>
      <c r="F70" s="78">
        <v>284.85</v>
      </c>
      <c r="G70" s="51"/>
      <c r="H70" s="52"/>
      <c r="I70" s="40" t="s">
        <v>40</v>
      </c>
      <c r="J70" s="43">
        <f t="shared" si="8"/>
        <v>1</v>
      </c>
      <c r="K70" s="44" t="s">
        <v>41</v>
      </c>
      <c r="L70" s="44" t="s">
        <v>4</v>
      </c>
      <c r="M70" s="74"/>
      <c r="N70" s="41"/>
      <c r="O70" s="41"/>
      <c r="P70" s="46"/>
      <c r="Q70" s="41"/>
      <c r="R70" s="41"/>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7">
        <f t="shared" si="9"/>
        <v>5412.15</v>
      </c>
      <c r="BB70" s="48">
        <f t="shared" si="10"/>
        <v>5412.15</v>
      </c>
      <c r="BC70" s="37" t="str">
        <f t="shared" si="11"/>
        <v>INR  Five Thousand Four Hundred &amp; Twelve  and Paise Fifteen Only</v>
      </c>
      <c r="IA70" s="38">
        <v>26</v>
      </c>
      <c r="IB70" s="77" t="s">
        <v>111</v>
      </c>
      <c r="IC70" s="38" t="s">
        <v>78</v>
      </c>
      <c r="ID70" s="38">
        <v>50</v>
      </c>
      <c r="IE70" s="39" t="s">
        <v>39</v>
      </c>
      <c r="IF70" s="39" t="s">
        <v>44</v>
      </c>
      <c r="IG70" s="39" t="s">
        <v>63</v>
      </c>
      <c r="IH70" s="39">
        <v>10</v>
      </c>
      <c r="II70" s="39" t="s">
        <v>39</v>
      </c>
    </row>
    <row r="71" spans="1:243" s="38" customFormat="1" ht="57" customHeight="1">
      <c r="A71" s="22">
        <v>54</v>
      </c>
      <c r="B71" s="93" t="s">
        <v>209</v>
      </c>
      <c r="C71" s="24" t="s">
        <v>143</v>
      </c>
      <c r="D71" s="78">
        <v>18</v>
      </c>
      <c r="E71" s="108" t="s">
        <v>223</v>
      </c>
      <c r="F71" s="78">
        <v>693.05</v>
      </c>
      <c r="G71" s="51"/>
      <c r="H71" s="52"/>
      <c r="I71" s="40" t="s">
        <v>40</v>
      </c>
      <c r="J71" s="43">
        <f t="shared" si="8"/>
        <v>1</v>
      </c>
      <c r="K71" s="44" t="s">
        <v>41</v>
      </c>
      <c r="L71" s="44" t="s">
        <v>4</v>
      </c>
      <c r="M71" s="74"/>
      <c r="N71" s="41"/>
      <c r="O71" s="41"/>
      <c r="P71" s="46"/>
      <c r="Q71" s="41"/>
      <c r="R71" s="41"/>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7">
        <f t="shared" si="9"/>
        <v>12474.9</v>
      </c>
      <c r="BB71" s="48">
        <f t="shared" si="10"/>
        <v>12474.9</v>
      </c>
      <c r="BC71" s="37" t="str">
        <f t="shared" si="11"/>
        <v>INR  Twelve Thousand Four Hundred &amp; Seventy Four  and Paise Ninety Only</v>
      </c>
      <c r="IA71" s="38">
        <v>26</v>
      </c>
      <c r="IB71" s="77" t="s">
        <v>111</v>
      </c>
      <c r="IC71" s="38" t="s">
        <v>78</v>
      </c>
      <c r="ID71" s="38">
        <v>50</v>
      </c>
      <c r="IE71" s="39" t="s">
        <v>39</v>
      </c>
      <c r="IF71" s="39" t="s">
        <v>44</v>
      </c>
      <c r="IG71" s="39" t="s">
        <v>63</v>
      </c>
      <c r="IH71" s="39">
        <v>10</v>
      </c>
      <c r="II71" s="39" t="s">
        <v>39</v>
      </c>
    </row>
    <row r="72" spans="1:243" s="38" customFormat="1" ht="57" customHeight="1">
      <c r="A72" s="22">
        <v>55</v>
      </c>
      <c r="B72" s="93" t="s">
        <v>210</v>
      </c>
      <c r="C72" s="24" t="s">
        <v>144</v>
      </c>
      <c r="D72" s="78">
        <v>2</v>
      </c>
      <c r="E72" s="108" t="s">
        <v>68</v>
      </c>
      <c r="F72" s="78">
        <v>773.75</v>
      </c>
      <c r="G72" s="51"/>
      <c r="H72" s="52"/>
      <c r="I72" s="40" t="s">
        <v>40</v>
      </c>
      <c r="J72" s="43">
        <f t="shared" si="8"/>
        <v>1</v>
      </c>
      <c r="K72" s="44" t="s">
        <v>41</v>
      </c>
      <c r="L72" s="44" t="s">
        <v>4</v>
      </c>
      <c r="M72" s="74"/>
      <c r="N72" s="41"/>
      <c r="O72" s="41"/>
      <c r="P72" s="46"/>
      <c r="Q72" s="41"/>
      <c r="R72" s="41"/>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7">
        <f t="shared" si="9"/>
        <v>1547.5</v>
      </c>
      <c r="BB72" s="48">
        <f t="shared" si="10"/>
        <v>1547.5</v>
      </c>
      <c r="BC72" s="37" t="str">
        <f t="shared" si="11"/>
        <v>INR  One Thousand Five Hundred &amp; Forty Seven  and Paise Fifty Only</v>
      </c>
      <c r="IA72" s="38">
        <v>26</v>
      </c>
      <c r="IB72" s="77" t="s">
        <v>111</v>
      </c>
      <c r="IC72" s="38" t="s">
        <v>78</v>
      </c>
      <c r="ID72" s="38">
        <v>50</v>
      </c>
      <c r="IE72" s="39" t="s">
        <v>39</v>
      </c>
      <c r="IF72" s="39" t="s">
        <v>44</v>
      </c>
      <c r="IG72" s="39" t="s">
        <v>63</v>
      </c>
      <c r="IH72" s="39">
        <v>10</v>
      </c>
      <c r="II72" s="39" t="s">
        <v>39</v>
      </c>
    </row>
    <row r="73" spans="1:243" s="38" customFormat="1" ht="57" customHeight="1">
      <c r="A73" s="22">
        <v>56</v>
      </c>
      <c r="B73" s="94" t="s">
        <v>211</v>
      </c>
      <c r="C73" s="24" t="s">
        <v>145</v>
      </c>
      <c r="D73" s="78">
        <v>3</v>
      </c>
      <c r="E73" s="109" t="s">
        <v>150</v>
      </c>
      <c r="F73" s="78">
        <v>219.65</v>
      </c>
      <c r="G73" s="51"/>
      <c r="H73" s="52"/>
      <c r="I73" s="40" t="s">
        <v>40</v>
      </c>
      <c r="J73" s="43">
        <f t="shared" si="8"/>
        <v>1</v>
      </c>
      <c r="K73" s="44" t="s">
        <v>41</v>
      </c>
      <c r="L73" s="44" t="s">
        <v>4</v>
      </c>
      <c r="M73" s="74"/>
      <c r="N73" s="41"/>
      <c r="O73" s="41"/>
      <c r="P73" s="46"/>
      <c r="Q73" s="41"/>
      <c r="R73" s="41"/>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7">
        <f t="shared" si="9"/>
        <v>658.95</v>
      </c>
      <c r="BB73" s="48">
        <f t="shared" si="10"/>
        <v>658.95</v>
      </c>
      <c r="BC73" s="37" t="str">
        <f t="shared" si="11"/>
        <v>INR  Six Hundred &amp; Fifty Eight  and Paise Ninety Five Only</v>
      </c>
      <c r="IA73" s="38">
        <v>26</v>
      </c>
      <c r="IB73" s="77" t="s">
        <v>111</v>
      </c>
      <c r="IC73" s="38" t="s">
        <v>78</v>
      </c>
      <c r="ID73" s="38">
        <v>50</v>
      </c>
      <c r="IE73" s="39" t="s">
        <v>39</v>
      </c>
      <c r="IF73" s="39" t="s">
        <v>44</v>
      </c>
      <c r="IG73" s="39" t="s">
        <v>63</v>
      </c>
      <c r="IH73" s="39">
        <v>10</v>
      </c>
      <c r="II73" s="39" t="s">
        <v>39</v>
      </c>
    </row>
    <row r="74" spans="1:243" s="38" customFormat="1" ht="57" customHeight="1">
      <c r="A74" s="22">
        <v>57</v>
      </c>
      <c r="B74" s="93" t="s">
        <v>212</v>
      </c>
      <c r="C74" s="24" t="s">
        <v>146</v>
      </c>
      <c r="D74" s="78">
        <v>20</v>
      </c>
      <c r="E74" s="108" t="s">
        <v>68</v>
      </c>
      <c r="F74" s="78">
        <v>263.55</v>
      </c>
      <c r="G74" s="51"/>
      <c r="H74" s="52"/>
      <c r="I74" s="40" t="s">
        <v>40</v>
      </c>
      <c r="J74" s="43">
        <f t="shared" si="8"/>
        <v>1</v>
      </c>
      <c r="K74" s="44" t="s">
        <v>41</v>
      </c>
      <c r="L74" s="44" t="s">
        <v>4</v>
      </c>
      <c r="M74" s="74"/>
      <c r="N74" s="41"/>
      <c r="O74" s="41"/>
      <c r="P74" s="46"/>
      <c r="Q74" s="41"/>
      <c r="R74" s="41"/>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7">
        <f>total_amount_ba($B$2,$D$2,D74,F74,J74,K74,M74)</f>
        <v>5271</v>
      </c>
      <c r="BB74" s="48">
        <f>BA74+SUM(N74:AZ74)</f>
        <v>5271</v>
      </c>
      <c r="BC74" s="37" t="str">
        <f>SpellNumber(L74,BB74)</f>
        <v>INR  Five Thousand Two Hundred &amp; Seventy One  Only</v>
      </c>
      <c r="IA74" s="38">
        <v>26</v>
      </c>
      <c r="IB74" s="77" t="s">
        <v>111</v>
      </c>
      <c r="IC74" s="38" t="s">
        <v>78</v>
      </c>
      <c r="ID74" s="38">
        <v>50</v>
      </c>
      <c r="IE74" s="39" t="s">
        <v>39</v>
      </c>
      <c r="IF74" s="39" t="s">
        <v>44</v>
      </c>
      <c r="IG74" s="39" t="s">
        <v>63</v>
      </c>
      <c r="IH74" s="39">
        <v>10</v>
      </c>
      <c r="II74" s="39" t="s">
        <v>39</v>
      </c>
    </row>
    <row r="75" spans="1:243" s="38" customFormat="1" ht="57" customHeight="1">
      <c r="A75" s="22">
        <v>58</v>
      </c>
      <c r="B75" s="95" t="s">
        <v>213</v>
      </c>
      <c r="C75" s="24" t="s">
        <v>147</v>
      </c>
      <c r="D75" s="78">
        <v>9</v>
      </c>
      <c r="E75" s="109" t="s">
        <v>223</v>
      </c>
      <c r="F75" s="78">
        <v>614.05</v>
      </c>
      <c r="G75" s="51"/>
      <c r="H75" s="52"/>
      <c r="I75" s="40" t="s">
        <v>40</v>
      </c>
      <c r="J75" s="43">
        <f t="shared" si="8"/>
        <v>1</v>
      </c>
      <c r="K75" s="44" t="s">
        <v>41</v>
      </c>
      <c r="L75" s="44" t="s">
        <v>4</v>
      </c>
      <c r="M75" s="74"/>
      <c r="N75" s="41"/>
      <c r="O75" s="41"/>
      <c r="P75" s="46"/>
      <c r="Q75" s="41"/>
      <c r="R75" s="41"/>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7">
        <f>total_amount_ba($B$2,$D$2,D75,F75,J75,K75,M75)</f>
        <v>5526.45</v>
      </c>
      <c r="BB75" s="48">
        <f>BA75+SUM(N75:AZ75)</f>
        <v>5526.45</v>
      </c>
      <c r="BC75" s="37" t="str">
        <f>SpellNumber(L75,BB75)</f>
        <v>INR  Five Thousand Five Hundred &amp; Twenty Six  and Paise Forty Five Only</v>
      </c>
      <c r="IA75" s="38">
        <v>26</v>
      </c>
      <c r="IB75" s="77" t="s">
        <v>111</v>
      </c>
      <c r="IC75" s="38" t="s">
        <v>78</v>
      </c>
      <c r="ID75" s="38">
        <v>50</v>
      </c>
      <c r="IE75" s="39" t="s">
        <v>39</v>
      </c>
      <c r="IF75" s="39" t="s">
        <v>44</v>
      </c>
      <c r="IG75" s="39" t="s">
        <v>63</v>
      </c>
      <c r="IH75" s="39">
        <v>10</v>
      </c>
      <c r="II75" s="39" t="s">
        <v>39</v>
      </c>
    </row>
    <row r="76" spans="1:243" s="38" customFormat="1" ht="57" customHeight="1">
      <c r="A76" s="22">
        <v>59</v>
      </c>
      <c r="B76" s="96" t="s">
        <v>214</v>
      </c>
      <c r="C76" s="24" t="s">
        <v>148</v>
      </c>
      <c r="D76" s="78">
        <v>4</v>
      </c>
      <c r="E76" s="98" t="s">
        <v>223</v>
      </c>
      <c r="F76" s="78">
        <v>854.3</v>
      </c>
      <c r="G76" s="51"/>
      <c r="H76" s="52"/>
      <c r="I76" s="40" t="s">
        <v>40</v>
      </c>
      <c r="J76" s="43">
        <f t="shared" si="8"/>
        <v>1</v>
      </c>
      <c r="K76" s="44" t="s">
        <v>41</v>
      </c>
      <c r="L76" s="44" t="s">
        <v>4</v>
      </c>
      <c r="M76" s="74"/>
      <c r="N76" s="41"/>
      <c r="O76" s="41"/>
      <c r="P76" s="46"/>
      <c r="Q76" s="41"/>
      <c r="R76" s="41"/>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7">
        <f>total_amount_ba($B$2,$D$2,D76,F76,J76,K76,M76)</f>
        <v>3417.2</v>
      </c>
      <c r="BB76" s="48">
        <f>BA76+SUM(N76:AZ76)</f>
        <v>3417.2</v>
      </c>
      <c r="BC76" s="37" t="str">
        <f>SpellNumber(L76,BB76)</f>
        <v>INR  Three Thousand Four Hundred &amp; Seventeen  and Paise Twenty Only</v>
      </c>
      <c r="IA76" s="38">
        <v>26</v>
      </c>
      <c r="IB76" s="77" t="s">
        <v>111</v>
      </c>
      <c r="IC76" s="38" t="s">
        <v>78</v>
      </c>
      <c r="ID76" s="38">
        <v>50</v>
      </c>
      <c r="IE76" s="39" t="s">
        <v>39</v>
      </c>
      <c r="IF76" s="39" t="s">
        <v>44</v>
      </c>
      <c r="IG76" s="39" t="s">
        <v>63</v>
      </c>
      <c r="IH76" s="39">
        <v>10</v>
      </c>
      <c r="II76" s="39" t="s">
        <v>39</v>
      </c>
    </row>
    <row r="77" spans="1:243" s="38" customFormat="1" ht="57" customHeight="1">
      <c r="A77" s="22">
        <v>60</v>
      </c>
      <c r="B77" s="97" t="s">
        <v>215</v>
      </c>
      <c r="C77" s="24" t="s">
        <v>149</v>
      </c>
      <c r="D77" s="78">
        <v>16</v>
      </c>
      <c r="E77" s="98" t="s">
        <v>224</v>
      </c>
      <c r="F77" s="78">
        <v>138.85</v>
      </c>
      <c r="G77" s="51"/>
      <c r="H77" s="52"/>
      <c r="I77" s="40" t="s">
        <v>40</v>
      </c>
      <c r="J77" s="43">
        <f t="shared" si="8"/>
        <v>1</v>
      </c>
      <c r="K77" s="44" t="s">
        <v>41</v>
      </c>
      <c r="L77" s="44" t="s">
        <v>4</v>
      </c>
      <c r="M77" s="74"/>
      <c r="N77" s="41"/>
      <c r="O77" s="41"/>
      <c r="P77" s="46"/>
      <c r="Q77" s="41"/>
      <c r="R77" s="41"/>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7">
        <f>total_amount_ba($B$2,$D$2,D77,F77,J77,K77,M77)</f>
        <v>2221.6</v>
      </c>
      <c r="BB77" s="48">
        <f>BA77+SUM(N77:AZ77)</f>
        <v>2221.6</v>
      </c>
      <c r="BC77" s="37" t="str">
        <f>SpellNumber(L77,BB77)</f>
        <v>INR  Two Thousand Two Hundred &amp; Twenty One  and Paise Sixty Only</v>
      </c>
      <c r="IA77" s="38">
        <v>26</v>
      </c>
      <c r="IB77" s="77" t="s">
        <v>111</v>
      </c>
      <c r="IC77" s="38" t="s">
        <v>78</v>
      </c>
      <c r="ID77" s="38">
        <v>50</v>
      </c>
      <c r="IE77" s="39" t="s">
        <v>39</v>
      </c>
      <c r="IF77" s="39" t="s">
        <v>44</v>
      </c>
      <c r="IG77" s="39" t="s">
        <v>63</v>
      </c>
      <c r="IH77" s="39">
        <v>10</v>
      </c>
      <c r="II77" s="39" t="s">
        <v>39</v>
      </c>
    </row>
    <row r="78" spans="1:243" s="38" customFormat="1" ht="48" customHeight="1">
      <c r="A78" s="53" t="s">
        <v>83</v>
      </c>
      <c r="B78" s="54"/>
      <c r="C78" s="55"/>
      <c r="D78" s="56"/>
      <c r="E78" s="56"/>
      <c r="F78" s="56"/>
      <c r="G78" s="56"/>
      <c r="H78" s="57"/>
      <c r="I78" s="57"/>
      <c r="J78" s="57"/>
      <c r="K78" s="57"/>
      <c r="L78" s="58"/>
      <c r="BA78" s="59">
        <f>SUM(BA13:BA77)</f>
        <v>681419.15</v>
      </c>
      <c r="BB78" s="60">
        <f>SUM(BB13:BB77)</f>
        <v>681419.15</v>
      </c>
      <c r="BC78" s="37" t="str">
        <f>SpellNumber($E$2,BB78)</f>
        <v>INR  Six Lakh Eighty One Thousand Four Hundred &amp; Nineteen  and Paise Fifteen Only</v>
      </c>
      <c r="IE78" s="39">
        <v>4</v>
      </c>
      <c r="IF78" s="39" t="s">
        <v>44</v>
      </c>
      <c r="IG78" s="39" t="s">
        <v>63</v>
      </c>
      <c r="IH78" s="39">
        <v>10</v>
      </c>
      <c r="II78" s="39" t="s">
        <v>39</v>
      </c>
    </row>
    <row r="79" spans="1:243" s="69" customFormat="1" ht="18">
      <c r="A79" s="54" t="s">
        <v>84</v>
      </c>
      <c r="B79" s="61"/>
      <c r="C79" s="62"/>
      <c r="D79" s="63"/>
      <c r="E79" s="75" t="s">
        <v>65</v>
      </c>
      <c r="F79" s="76"/>
      <c r="G79" s="64"/>
      <c r="H79" s="65"/>
      <c r="I79" s="65"/>
      <c r="J79" s="65"/>
      <c r="K79" s="66"/>
      <c r="L79" s="67"/>
      <c r="M79" s="68"/>
      <c r="O79" s="38"/>
      <c r="P79" s="38"/>
      <c r="Q79" s="38"/>
      <c r="R79" s="38"/>
      <c r="S79" s="38"/>
      <c r="BA79" s="70">
        <f>IF(ISBLANK(F79),0,IF(E79="Excess (+)",ROUND(BA78+(BA78*F79),2),IF(E79="Less (-)",ROUND(BA78+(BA78*F79*(-1)),2),IF(E79="At Par",BA78,0))))</f>
        <v>0</v>
      </c>
      <c r="BB79" s="71">
        <f>ROUND(BA79,0)</f>
        <v>0</v>
      </c>
      <c r="BC79" s="37" t="str">
        <f>SpellNumber($E$2,BB79)</f>
        <v>INR Zero Only</v>
      </c>
      <c r="IE79" s="72"/>
      <c r="IF79" s="72"/>
      <c r="IG79" s="72"/>
      <c r="IH79" s="72"/>
      <c r="II79" s="72"/>
    </row>
    <row r="80" spans="1:243" s="69" customFormat="1" ht="18">
      <c r="A80" s="53" t="s">
        <v>85</v>
      </c>
      <c r="B80" s="53"/>
      <c r="C80" s="111" t="str">
        <f>SpellNumber($E$2,BB79)</f>
        <v>INR Zero Only</v>
      </c>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IE80" s="72"/>
      <c r="IF80" s="72"/>
      <c r="IG80" s="72"/>
      <c r="IH80" s="72"/>
      <c r="II80" s="72"/>
    </row>
    <row r="81" ht="15"/>
    <row r="82" ht="15"/>
    <row r="83" ht="15"/>
    <row r="84" ht="15"/>
    <row r="85" ht="15"/>
    <row r="86" ht="15"/>
    <row r="87" ht="15"/>
  </sheetData>
  <sheetProtection/>
  <mergeCells count="8">
    <mergeCell ref="A9:BC9"/>
    <mergeCell ref="C80:BC80"/>
    <mergeCell ref="A1:L1"/>
    <mergeCell ref="A4:BC4"/>
    <mergeCell ref="A5:BC5"/>
    <mergeCell ref="A6:BC6"/>
    <mergeCell ref="A7:BC7"/>
    <mergeCell ref="B8:BC8"/>
  </mergeCells>
  <dataValidations count="21">
    <dataValidation type="list" allowBlank="1" showErrorMessage="1" sqref="E79">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9">
      <formula1>0</formula1>
      <formula2>99.9</formula2>
    </dataValidation>
    <dataValidation type="decimal" allowBlank="1" showInputMessage="1" showErrorMessage="1" promptTitle="Rate Entry" prompt="Please enter the Rate in Rupees for this item. " errorTitle="Invaid Entry" error="Only Numeric Values are allowed. " sqref="H28:H77">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7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77">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9">
      <formula1>IF(E79="Select",-1,IF(E79="At Par",0,0))</formula1>
      <formula2>IF(E79="Select",-1,IF(E79="At Par",0,0.99))</formula2>
    </dataValidation>
    <dataValidation type="list" allowBlank="1" showErrorMessage="1" sqref="K13:K77">
      <formula1>"Partial Conversion,Full Conversion"</formula1>
      <formula2>0</formula2>
    </dataValidation>
    <dataValidation allowBlank="1" showInputMessage="1" showErrorMessage="1" promptTitle="Addition / Deduction" prompt="Please Choose the correct One" sqref="J13:J77">
      <formula1>0</formula1>
      <formula2>0</formula2>
    </dataValidation>
    <dataValidation type="list" showErrorMessage="1" sqref="I13:I77">
      <formula1>"Excess(+),Less(-)"</formula1>
      <formula2>0</formula2>
    </dataValidation>
    <dataValidation allowBlank="1" showInputMessage="1" showErrorMessage="1" promptTitle="Itemcode/Make" prompt="Please enter text" sqref="C13:C7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7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7">
      <formula1>0</formula1>
      <formula2>999999999999999</formula2>
    </dataValidation>
    <dataValidation allowBlank="1" showInputMessage="1" showErrorMessage="1" promptTitle="Units" prompt="Please enter Units in text" sqref="E13:E77">
      <formula1>0</formula1>
      <formula2>0</formula2>
    </dataValidation>
    <dataValidation type="decimal" allowBlank="1" showInputMessage="1" showErrorMessage="1" promptTitle="Quantity" prompt="Please enter the Quantity for this item. " errorTitle="Invalid Entry" error="Only Numeric Values are allowed. " sqref="D13:D77 F13:F77">
      <formula1>0</formula1>
      <formula2>999999999999999</formula2>
    </dataValidation>
    <dataValidation type="list" allowBlank="1" showInputMessage="1" showErrorMessage="1" sqref="L13:L77">
      <formula1>"INR"</formula1>
    </dataValidation>
    <dataValidation type="decimal" allowBlank="1" showErrorMessage="1" errorTitle="Invalid Entry" error="Only Numeric Values are allowed. " sqref="A13:A77">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116" t="s">
        <v>64</v>
      </c>
      <c r="F6" s="116"/>
      <c r="G6" s="116"/>
      <c r="H6" s="116"/>
      <c r="I6" s="116"/>
      <c r="J6" s="116"/>
      <c r="K6" s="116"/>
    </row>
    <row r="7" spans="5:11" ht="14.25">
      <c r="E7" s="117"/>
      <c r="F7" s="117"/>
      <c r="G7" s="117"/>
      <c r="H7" s="117"/>
      <c r="I7" s="117"/>
      <c r="J7" s="117"/>
      <c r="K7" s="117"/>
    </row>
    <row r="8" spans="5:11" ht="14.25">
      <c r="E8" s="117"/>
      <c r="F8" s="117"/>
      <c r="G8" s="117"/>
      <c r="H8" s="117"/>
      <c r="I8" s="117"/>
      <c r="J8" s="117"/>
      <c r="K8" s="117"/>
    </row>
    <row r="9" spans="5:11" ht="14.25">
      <c r="E9" s="117"/>
      <c r="F9" s="117"/>
      <c r="G9" s="117"/>
      <c r="H9" s="117"/>
      <c r="I9" s="117"/>
      <c r="J9" s="117"/>
      <c r="K9" s="117"/>
    </row>
    <row r="10" spans="5:11" ht="14.25">
      <c r="E10" s="117"/>
      <c r="F10" s="117"/>
      <c r="G10" s="117"/>
      <c r="H10" s="117"/>
      <c r="I10" s="117"/>
      <c r="J10" s="117"/>
      <c r="K10" s="117"/>
    </row>
    <row r="11" spans="5:11" ht="14.25">
      <c r="E11" s="117"/>
      <c r="F11" s="117"/>
      <c r="G11" s="117"/>
      <c r="H11" s="117"/>
      <c r="I11" s="117"/>
      <c r="J11" s="117"/>
      <c r="K11" s="117"/>
    </row>
    <row r="12" spans="5:11" ht="14.25">
      <c r="E12" s="117"/>
      <c r="F12" s="117"/>
      <c r="G12" s="117"/>
      <c r="H12" s="117"/>
      <c r="I12" s="117"/>
      <c r="J12" s="117"/>
      <c r="K12" s="117"/>
    </row>
    <row r="13" spans="5:11" ht="14.25">
      <c r="E13" s="117"/>
      <c r="F13" s="117"/>
      <c r="G13" s="117"/>
      <c r="H13" s="117"/>
      <c r="I13" s="117"/>
      <c r="J13" s="117"/>
      <c r="K13" s="117"/>
    </row>
    <row r="14" spans="5:11" ht="14.25">
      <c r="E14" s="117"/>
      <c r="F14" s="117"/>
      <c r="G14" s="117"/>
      <c r="H14" s="117"/>
      <c r="I14" s="117"/>
      <c r="J14" s="117"/>
      <c r="K14" s="11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2023-06-02T10:59:56Z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