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<sst xmlns="http://schemas.openxmlformats.org/spreadsheetml/2006/main" count="224" uniqueCount="94">
  <si>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</si>
  <si>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</si>
  <si>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</si>
  <si>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</si>
  <si>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</si>
  <si>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</si>
  <si>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</si>
  <si>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</si>
  <si>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</si>
  <si>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</si>
  <si>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</si>
  <si>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</si>
  <si>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</si>
  <si>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</si>
  <si>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</si>
  <si>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</si>
  <si>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</si>
  <si>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</si>
  <si>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</si>
  <si>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</si>
  <si>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</si>
  <si>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</si>
  <si>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</si>
  <si>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</si>
  <si>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</si>
  <si>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</si>
  <si>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</si>
  <si>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</si>
  <si>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</si>
  <si>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</si>
  <si>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</si>
  <si>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</si>
  <si>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</si>
  <si>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</si>
  <si>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</si>
  <si>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</si>
  <si>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</si>
  <si>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</si>
  <si>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</si>
  <si>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</si>
  <si>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</si>
  <si>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</si>
  <si>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</si>
  <si>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</si>
  <si>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</si>
  <si>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</si>
  <si>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</si>
  <si>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</si>
  <si>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</si>
  <si>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</si>
  <si>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</si>
  <si>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</si>
  <si>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</si>
  <si>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</si>
  <si>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</si>
  <si>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</si>
  <si>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</si>
  <si>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</si>
  <si>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</si>
  <si>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</si>
  <si>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</si>
  <si>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</si>
  <si>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</si>
  <si>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</si>
  <si>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</si>
  <si>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</si>
  <si>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</si>
  <si>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</si>
  <si>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</si>
  <si>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</si>
  <si>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</si>
  <si>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</si>
  <si>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</si>
  <si>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</si>
  <si>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</si>
  <si>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</si>
  <si>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</si>
  <si>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</si>
  <si>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</si>
  <si>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</si>
  <si>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Name of Work: Repair to patch plaster and painting work  in room and mess area Aryabhatta I &amp; II, IIT(BHU)</t>
  </si>
  <si>
    <t>Contract No:   IIT(BHU)/IWD/</t>
  </si>
  <si>
    <r>
      <t xml:space="preserve">Dismantling old plaster or skirting raking out joints and cleaning the surface for plaster including disposal of rubbish to the  dumping ground within 50 metres lead. </t>
    </r>
    <r>
      <rPr>
        <b/>
        <sz val="11"/>
        <rFont val="Times New Roman"/>
        <family val="1"/>
      </rPr>
      <t>(15.56)</t>
    </r>
  </si>
  <si>
    <r>
      <t xml:space="preserve">12 mm cement plaster of mix : 1:6 (1 cement : 6 coarse sand)  </t>
    </r>
    <r>
      <rPr>
        <b/>
        <sz val="11"/>
        <rFont val="Times New Roman"/>
        <family val="1"/>
      </rPr>
      <t xml:space="preserve"> (13.4.2)      </t>
    </r>
    <r>
      <rPr>
        <sz val="11"/>
        <rFont val="Times New Roman"/>
        <family val="1"/>
      </rPr>
      <t xml:space="preserve">                            </t>
    </r>
  </si>
  <si>
    <r>
      <t xml:space="preserve">Distempering with 1st quality acrylic distember (Ready mix) having VOC content less than 50 grams/ litre of approved brand and manufacture to give an even shade : Old work (one or more coats) </t>
    </r>
    <r>
      <rPr>
        <b/>
        <sz val="11"/>
        <rFont val="Times New Roman"/>
        <family val="1"/>
      </rPr>
      <t>(13.90.1)</t>
    </r>
  </si>
  <si>
    <r>
      <t xml:space="preserve">Removing dry or oil bound distemper, water proffing cement paint and the like by scrapping, sand papering and preparing the surface smooth including necessary repairs to scratches etc. complete    </t>
    </r>
    <r>
      <rPr>
        <b/>
        <sz val="11"/>
        <rFont val="Times New Roman"/>
        <family val="1"/>
      </rPr>
      <t xml:space="preserve">(13.91) </t>
    </r>
    <r>
      <rPr>
        <sz val="11"/>
        <rFont val="Times New Roman"/>
        <family val="1"/>
      </rPr>
      <t xml:space="preserve">   </t>
    </r>
  </si>
  <si>
    <r>
      <t xml:space="preserve">Providing and applying white cement based putty of average thickness 1mm, of approved brand and manufacturer, over the plastered wall surface to prepare the surface even and smooth complete. </t>
    </r>
    <r>
      <rPr>
        <b/>
        <sz val="11"/>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</si>
  <si>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1"/>
        <rFont val="Times New Roman"/>
        <family val="1"/>
      </rPr>
      <t xml:space="preserve">(13.41.1) </t>
    </r>
    <r>
      <rPr>
        <sz val="11"/>
        <rFont val="Times New Roman"/>
        <family val="1"/>
      </rPr>
      <t xml:space="preserve">                   </t>
    </r>
  </si>
  <si>
    <r>
      <t>Finishing walls with Acrylic Smooth exterior paint of required shade:</t>
    </r>
    <r>
      <rPr>
        <b/>
        <sz val="11"/>
        <rFont val="Times New Roman"/>
        <family val="1"/>
      </rPr>
      <t xml:space="preserve"> (a)</t>
    </r>
    <r>
      <rPr>
        <sz val="11"/>
        <rFont val="Times New Roman"/>
        <family val="1"/>
      </rPr>
      <t xml:space="preserve"> Old work ( Two or more coats applied @ 1.67 ltr /10sqm.) on existing cement paint surface) </t>
    </r>
    <r>
      <rPr>
        <b/>
        <sz val="11"/>
        <rFont val="Times New Roman"/>
        <family val="1"/>
      </rPr>
      <t>(13.111.1)</t>
    </r>
  </si>
  <si>
    <r>
      <rPr>
        <b/>
        <sz val="11"/>
        <rFont val="Times New Roman"/>
        <family val="1"/>
      </rPr>
      <t>(b)</t>
    </r>
    <r>
      <rPr>
        <sz val="11"/>
        <rFont val="Times New Roman"/>
        <family val="1"/>
      </rPr>
      <t xml:space="preserve"> Old work (one or more coats) applied @ 0.90 ltr /10sqm </t>
    </r>
    <r>
      <rPr>
        <b/>
        <sz val="11"/>
        <rFont val="Times New Roman"/>
        <family val="1"/>
      </rPr>
      <t>(13.111.2)</t>
    </r>
  </si>
  <si>
    <r>
      <t xml:space="preserve">Painting with synthetic enamel paint of approved brand and manufacture of required colour to give an even shade:  One or more coats on old work. </t>
    </r>
    <r>
      <rPr>
        <b/>
        <sz val="11"/>
        <rFont val="Times New Roman"/>
        <family val="1"/>
      </rPr>
      <t>(13.99.1)</t>
    </r>
    <r>
      <rPr>
        <sz val="11"/>
        <rFont val="Times New Roman"/>
        <family val="1"/>
      </rPr>
      <t xml:space="preserve">                       </t>
    </r>
  </si>
  <si>
    <r>
      <t xml:space="preserve">Painting with synthetic enamel paint of approved brand and manufacture to give an even shade :   Two or more coats on new work </t>
    </r>
    <r>
      <rPr>
        <b/>
        <sz val="11"/>
        <rFont val="Times New Roman"/>
        <family val="1"/>
      </rPr>
      <t>(13.61.1)</t>
    </r>
  </si>
  <si>
    <t xml:space="preserve">sqm </t>
  </si>
  <si>
    <t>Sqm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</si>
</sst>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9">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58"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80" fontId="4" fillId="0" borderId="13" xfId="61" applyNumberFormat="1" applyFont="1" applyFill="1" applyBorder="1" applyAlignment="1">
      <alignment vertical="top"/>
      <protection/>
    </xf>
    <xf numFmtId="0" fontId="4" fillId="0" borderId="13" xfId="58" applyNumberFormat="1" applyFont="1" applyFill="1" applyBorder="1" applyAlignment="1">
      <alignment horizontal="left" vertical="top"/>
      <protection/>
    </xf>
    <xf numFmtId="0" fontId="4" fillId="0" borderId="13" xfId="61" applyNumberFormat="1" applyFont="1" applyFill="1" applyBorder="1" applyAlignment="1">
      <alignment vertical="top"/>
      <protection/>
    </xf>
    <xf numFmtId="0" fontId="7" fillId="0" borderId="13" xfId="58" applyNumberFormat="1" applyFont="1" applyFill="1" applyBorder="1" applyAlignment="1" applyProtection="1">
      <alignment horizontal="right" vertical="top"/>
      <protection/>
    </xf>
    <xf numFmtId="0" fontId="4" fillId="0" borderId="13" xfId="58" applyNumberFormat="1" applyFont="1" applyFill="1" applyBorder="1" applyAlignment="1">
      <alignment vertical="top"/>
      <protection/>
    </xf>
    <xf numFmtId="0" fontId="7" fillId="0" borderId="13" xfId="58" applyNumberFormat="1" applyFont="1" applyFill="1" applyBorder="1" applyAlignment="1" applyProtection="1">
      <alignment horizontal="left" vertical="top"/>
      <protection locked="0"/>
    </xf>
    <xf numFmtId="0" fontId="4" fillId="0" borderId="13" xfId="58" applyNumberFormat="1" applyFont="1" applyFill="1" applyBorder="1" applyAlignment="1" applyProtection="1">
      <alignment vertical="top"/>
      <protection/>
    </xf>
    <xf numFmtId="0" fontId="7" fillId="0" borderId="14" xfId="58" applyNumberFormat="1" applyFont="1" applyFill="1" applyBorder="1" applyAlignment="1" applyProtection="1">
      <alignment horizontal="right" vertical="top"/>
      <protection locked="0"/>
    </xf>
    <xf numFmtId="0" fontId="7" fillId="0" borderId="15" xfId="58" applyNumberFormat="1" applyFont="1" applyFill="1" applyBorder="1" applyAlignment="1" applyProtection="1">
      <alignment horizontal="center" vertical="top" wrapText="1"/>
      <protection locked="0"/>
    </xf>
    <xf numFmtId="0" fontId="7" fillId="0" borderId="13" xfId="58" applyNumberFormat="1" applyFont="1" applyFill="1" applyBorder="1" applyAlignment="1" applyProtection="1">
      <alignment horizontal="center" vertical="top" wrapText="1"/>
      <protection locked="0"/>
    </xf>
    <xf numFmtId="0" fontId="7" fillId="0" borderId="16" xfId="61" applyNumberFormat="1" applyFont="1" applyFill="1" applyBorder="1" applyAlignment="1">
      <alignment horizontal="right" vertical="top"/>
      <protection/>
    </xf>
    <xf numFmtId="180"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8" applyNumberFormat="1" applyFont="1" applyFill="1" applyBorder="1" applyAlignment="1" applyProtection="1">
      <alignment horizontal="right" vertical="top"/>
      <protection locked="0"/>
    </xf>
    <xf numFmtId="2" fontId="7" fillId="0" borderId="13" xfId="58" applyNumberFormat="1" applyFont="1" applyFill="1" applyBorder="1" applyAlignment="1" applyProtection="1">
      <alignment horizontal="right" vertical="top"/>
      <protection/>
    </xf>
    <xf numFmtId="2" fontId="4" fillId="0" borderId="13" xfId="58" applyNumberFormat="1" applyFont="1" applyFill="1" applyBorder="1" applyAlignment="1">
      <alignment vertical="top"/>
      <protection/>
    </xf>
    <xf numFmtId="2" fontId="7" fillId="0" borderId="13" xfId="58" applyNumberFormat="1" applyFont="1" applyFill="1" applyBorder="1" applyAlignment="1" applyProtection="1">
      <alignment horizontal="left" vertical="top"/>
      <protection locked="0"/>
    </xf>
    <xf numFmtId="2" fontId="7" fillId="0" borderId="11" xfId="58" applyNumberFormat="1" applyFont="1" applyFill="1" applyBorder="1" applyAlignment="1" applyProtection="1">
      <alignment horizontal="center" vertical="top" wrapText="1"/>
      <protection locked="0"/>
    </xf>
    <xf numFmtId="2" fontId="7" fillId="0" borderId="13" xfId="58" applyNumberFormat="1" applyFont="1" applyFill="1" applyBorder="1" applyAlignment="1" applyProtection="1">
      <alignment horizontal="center" vertical="top" wrapText="1"/>
      <protection locked="0"/>
    </xf>
    <xf numFmtId="2" fontId="7" fillId="0" borderId="16" xfId="61" applyNumberFormat="1" applyFont="1" applyFill="1" applyBorder="1" applyAlignment="1">
      <alignment horizontal="right" vertical="top"/>
      <protection/>
    </xf>
    <xf numFmtId="2" fontId="7" fillId="0" borderId="16" xfId="60" applyNumberFormat="1" applyFont="1" applyFill="1" applyBorder="1" applyAlignment="1">
      <alignment horizontal="right" vertical="top"/>
      <protection/>
    </xf>
    <xf numFmtId="2" fontId="15" fillId="0" borderId="13" xfId="58" applyNumberFormat="1" applyFont="1" applyFill="1" applyBorder="1" applyAlignment="1" applyProtection="1">
      <alignment horizontal="center" vertical="top" wrapText="1"/>
      <protection locked="0"/>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6"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6" fillId="0" borderId="13" xfId="61" applyNumberFormat="1" applyFont="1" applyFill="1" applyBorder="1" applyAlignment="1">
      <alignment vertical="top"/>
      <protection/>
    </xf>
    <xf numFmtId="2" fontId="16" fillId="0" borderId="19"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7" fillId="0" borderId="12" xfId="58" applyNumberFormat="1" applyFont="1" applyFill="1" applyBorder="1" applyAlignment="1" applyProtection="1">
      <alignment vertical="top"/>
      <protection/>
    </xf>
    <xf numFmtId="0" fontId="18" fillId="0" borderId="11" xfId="61" applyNumberFormat="1" applyFont="1" applyFill="1" applyBorder="1" applyAlignment="1" applyProtection="1">
      <alignment vertical="center" wrapText="1"/>
      <protection locked="0"/>
    </xf>
    <xf numFmtId="0" fontId="17"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8"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2" fontId="21" fillId="0" borderId="13" xfId="61" applyNumberFormat="1" applyFont="1" applyFill="1" applyBorder="1" applyAlignment="1">
      <alignment vertical="top"/>
      <protection/>
    </xf>
    <xf numFmtId="2" fontId="16" fillId="0" borderId="20" xfId="61" applyNumberFormat="1" applyFont="1" applyFill="1" applyBorder="1" applyAlignment="1">
      <alignment horizontal="right" vertical="top"/>
      <protection/>
    </xf>
    <xf numFmtId="0" fontId="5" fillId="0" borderId="0" xfId="58" applyNumberFormat="1" applyFont="1" applyFill="1" applyAlignment="1" applyProtection="1">
      <alignment vertical="top"/>
      <protection/>
    </xf>
    <xf numFmtId="2" fontId="7" fillId="33" borderId="14" xfId="58" applyNumberFormat="1" applyFont="1" applyFill="1" applyBorder="1" applyAlignment="1" applyProtection="1">
      <alignment horizontal="right" vertical="top"/>
      <protection locked="0"/>
    </xf>
    <xf numFmtId="2" fontId="7" fillId="33" borderId="13" xfId="58" applyNumberFormat="1" applyFont="1" applyFill="1" applyBorder="1" applyAlignment="1" applyProtection="1">
      <alignment horizontal="right" vertical="top"/>
      <protection locked="0"/>
    </xf>
    <xf numFmtId="0" fontId="19" fillId="33" borderId="11" xfId="61" applyNumberFormat="1" applyFont="1" applyFill="1" applyBorder="1" applyAlignment="1" applyProtection="1">
      <alignment vertical="center" wrapText="1"/>
      <protection locked="0"/>
    </xf>
    <xf numFmtId="10" fontId="20" fillId="33" borderId="11" xfId="68" applyNumberFormat="1" applyFont="1" applyFill="1" applyBorder="1" applyAlignment="1" applyProtection="1">
      <alignment horizontal="center" vertical="center"/>
      <protection locked="0"/>
    </xf>
    <xf numFmtId="0" fontId="4" fillId="0" borderId="0" xfId="58" applyNumberFormat="1" applyFont="1" applyFill="1" applyAlignment="1">
      <alignment vertical="top" wrapText="1"/>
      <protection/>
    </xf>
    <xf numFmtId="2" fontId="4" fillId="0" borderId="13" xfId="61"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6" fillId="34" borderId="0" xfId="0" applyFont="1" applyFill="1" applyBorder="1" applyAlignment="1">
      <alignment horizontal="justify" vertical="top" wrapText="1"/>
    </xf>
    <xf numFmtId="0" fontId="26" fillId="0" borderId="21" xfId="0" applyFont="1" applyBorder="1" applyAlignment="1">
      <alignment horizontal="justify" vertical="top" wrapText="1"/>
    </xf>
    <xf numFmtId="0" fontId="26" fillId="34" borderId="23" xfId="0" applyFont="1" applyFill="1" applyBorder="1" applyAlignment="1">
      <alignment horizontal="justify" vertical="top" wrapText="1"/>
    </xf>
    <xf numFmtId="0" fontId="11" fillId="0" borderId="13" xfId="58" applyNumberFormat="1" applyFont="1" applyFill="1" applyBorder="1" applyAlignment="1">
      <alignment horizontal="center" vertical="center" wrapText="1"/>
      <protection/>
    </xf>
    <xf numFmtId="0" fontId="16"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4"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70" zoomScaleNormal="70" zoomScalePageLayoutView="0" workbookViewId="0" topLeftCell="A12">
      <selection activeCell="BF21" sqref="BF21"/>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4" t="s">
        <v>63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80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81</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60">
      <c r="A8" s="11" t="s">
        <v>60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65</v>
      </c>
      <c r="IC13" s="38" t="s">
        <v>34</v>
      </c>
      <c r="IE13" s="39"/>
      <c r="IF13" s="39" t="s">
        <v>35</v>
      </c>
      <c r="IG13" s="39" t="s">
        <v>36</v>
      </c>
      <c r="IH13" s="39">
        <v>10</v>
      </c>
      <c r="II13" s="39" t="s">
        <v>37</v>
      </c>
    </row>
    <row r="14" spans="1:243" s="38" customFormat="1" ht="47.25" customHeight="1">
      <c r="A14" s="22">
        <v>1</v>
      </c>
      <c r="B14" s="78" t="s">
        <v>82</v>
      </c>
      <c r="C14" s="24" t="s">
        <v>38</v>
      </c>
      <c r="D14" s="75">
        <v>100</v>
      </c>
      <c r="E14" s="76" t="s">
        <v>92</v>
      </c>
      <c r="F14" s="75">
        <v>39</v>
      </c>
      <c r="G14" s="41"/>
      <c r="H14" s="42"/>
      <c r="I14" s="40" t="s">
        <v>40</v>
      </c>
      <c r="J14" s="43">
        <f aca="true" t="shared" si="0" ref="J14:J23">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3">total_amount_ba($B$2,$D$2,D14,F14,J14,K14,M14)</f>
        <v>3900</v>
      </c>
      <c r="BB14" s="48">
        <f aca="true" t="shared" si="2" ref="BB14:BB23">BA14+SUM(N14:AZ14)</f>
        <v>3900</v>
      </c>
      <c r="BC14" s="37" t="str">
        <f aca="true" t="shared" si="3" ref="BC14:BC23">SpellNumber(L14,BB14)</f>
        <v>INR  Three Thousand Nine Hundred    Only</v>
      </c>
      <c r="IA14" s="38">
        <v>1</v>
      </c>
      <c r="IB14" s="74" t="s">
        <v>70</v>
      </c>
      <c r="IC14" s="38" t="s">
        <v>38</v>
      </c>
      <c r="ID14" s="38">
        <v>1446</v>
      </c>
      <c r="IE14" s="39" t="s">
        <v>66</v>
      </c>
      <c r="IF14" s="39" t="s">
        <v>42</v>
      </c>
      <c r="IG14" s="39" t="s">
        <v>36</v>
      </c>
      <c r="IH14" s="39">
        <v>123.223</v>
      </c>
      <c r="II14" s="39" t="s">
        <v>39</v>
      </c>
    </row>
    <row r="15" spans="1:243" s="38" customFormat="1" ht="38.25" customHeight="1">
      <c r="A15" s="22">
        <v>2</v>
      </c>
      <c r="B15" s="79" t="s">
        <v>83</v>
      </c>
      <c r="C15" s="24" t="s">
        <v>43</v>
      </c>
      <c r="D15" s="75">
        <v>100</v>
      </c>
      <c r="E15" s="76" t="s">
        <v>62</v>
      </c>
      <c r="F15" s="75">
        <v>263.55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26355</v>
      </c>
      <c r="BB15" s="48">
        <f t="shared" si="2"/>
        <v>26355</v>
      </c>
      <c r="BC15" s="37" t="str">
        <f t="shared" si="3"/>
        <v>INR  Twenty Six Thousand Three Hundred &amp; Fifty Five  Only</v>
      </c>
      <c r="IA15" s="38">
        <v>2</v>
      </c>
      <c r="IB15" s="74" t="s">
        <v>71</v>
      </c>
      <c r="IC15" s="38" t="s">
        <v>43</v>
      </c>
      <c r="ID15" s="38">
        <v>482</v>
      </c>
      <c r="IE15" s="39" t="s">
        <v>66</v>
      </c>
      <c r="IF15" s="39" t="s">
        <v>44</v>
      </c>
      <c r="IG15" s="39" t="s">
        <v>45</v>
      </c>
      <c r="IH15" s="39">
        <v>213</v>
      </c>
      <c r="II15" s="39" t="s">
        <v>39</v>
      </c>
    </row>
    <row r="16" spans="1:243" s="38" customFormat="1" ht="51" customHeight="1">
      <c r="A16" s="22">
        <v>3</v>
      </c>
      <c r="B16" s="80" t="s">
        <v>84</v>
      </c>
      <c r="C16" s="24" t="s">
        <v>46</v>
      </c>
      <c r="D16" s="75">
        <v>48445</v>
      </c>
      <c r="E16" s="76" t="s">
        <v>93</v>
      </c>
      <c r="F16" s="75">
        <v>54.3</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2630563.5</v>
      </c>
      <c r="BB16" s="48">
        <f t="shared" si="2"/>
        <v>2630563.5</v>
      </c>
      <c r="BC16" s="37" t="str">
        <f t="shared" si="3"/>
        <v>INR  Twenty Six Lakh Thirty Thousand Five Hundred &amp; Sixty Three  and Paise Fifty Only</v>
      </c>
      <c r="IA16" s="38">
        <v>3</v>
      </c>
      <c r="IB16" s="74" t="s">
        <v>72</v>
      </c>
      <c r="IC16" s="38" t="s">
        <v>46</v>
      </c>
      <c r="ID16" s="38">
        <v>241</v>
      </c>
      <c r="IE16" s="39" t="s">
        <v>66</v>
      </c>
      <c r="IF16" s="39" t="s">
        <v>35</v>
      </c>
      <c r="IG16" s="39" t="s">
        <v>47</v>
      </c>
      <c r="IH16" s="39">
        <v>10</v>
      </c>
      <c r="II16" s="39" t="s">
        <v>39</v>
      </c>
    </row>
    <row r="17" spans="1:243" s="38" customFormat="1" ht="51.75" customHeight="1">
      <c r="A17" s="22">
        <v>4</v>
      </c>
      <c r="B17" s="79" t="s">
        <v>85</v>
      </c>
      <c r="C17" s="24" t="s">
        <v>48</v>
      </c>
      <c r="D17" s="75">
        <v>594</v>
      </c>
      <c r="E17" s="76" t="s">
        <v>62</v>
      </c>
      <c r="F17" s="75">
        <v>18.25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10840.5</v>
      </c>
      <c r="BB17" s="48">
        <f t="shared" si="2"/>
        <v>10840.5</v>
      </c>
      <c r="BC17" s="37" t="str">
        <f t="shared" si="3"/>
        <v>INR  Ten Thousand Eight Hundred &amp; Forty  and Paise Fifty Only</v>
      </c>
      <c r="IA17" s="38">
        <v>4</v>
      </c>
      <c r="IB17" s="74" t="s">
        <v>73</v>
      </c>
      <c r="IC17" s="38" t="s">
        <v>48</v>
      </c>
      <c r="ID17" s="38">
        <v>241</v>
      </c>
      <c r="IE17" s="39" t="s">
        <v>66</v>
      </c>
      <c r="IF17" s="39" t="s">
        <v>49</v>
      </c>
      <c r="IG17" s="39" t="s">
        <v>50</v>
      </c>
      <c r="IH17" s="39">
        <v>10</v>
      </c>
      <c r="II17" s="39" t="s">
        <v>39</v>
      </c>
    </row>
    <row r="18" spans="1:243" s="38" customFormat="1" ht="62.25" customHeight="1">
      <c r="A18" s="22">
        <v>5</v>
      </c>
      <c r="B18" s="79" t="s">
        <v>86</v>
      </c>
      <c r="C18" s="24" t="s">
        <v>51</v>
      </c>
      <c r="D18" s="75">
        <v>594</v>
      </c>
      <c r="E18" s="77" t="s">
        <v>92</v>
      </c>
      <c r="F18" s="75">
        <v>115.15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68399.1</v>
      </c>
      <c r="BB18" s="48">
        <f t="shared" si="2"/>
        <v>68399.1</v>
      </c>
      <c r="BC18" s="37" t="str">
        <f t="shared" si="3"/>
        <v>INR  Sixty Eight Thousand Three Hundred &amp; Ninety Nine  and Paise Ten Only</v>
      </c>
      <c r="IA18" s="38">
        <v>5</v>
      </c>
      <c r="IB18" s="74" t="s">
        <v>74</v>
      </c>
      <c r="IC18" s="38" t="s">
        <v>51</v>
      </c>
      <c r="ID18" s="38">
        <v>4819</v>
      </c>
      <c r="IE18" s="39" t="s">
        <v>62</v>
      </c>
      <c r="IF18" s="39" t="s">
        <v>42</v>
      </c>
      <c r="IG18" s="39" t="s">
        <v>36</v>
      </c>
      <c r="IH18" s="39">
        <v>123.223</v>
      </c>
      <c r="II18" s="39" t="s">
        <v>39</v>
      </c>
    </row>
    <row r="19" spans="1:243" s="38" customFormat="1" ht="59.25" customHeight="1">
      <c r="A19" s="22">
        <v>6</v>
      </c>
      <c r="B19" s="79" t="s">
        <v>87</v>
      </c>
      <c r="C19" s="24" t="s">
        <v>52</v>
      </c>
      <c r="D19" s="75">
        <v>594</v>
      </c>
      <c r="E19" s="76" t="s">
        <v>62</v>
      </c>
      <c r="F19" s="75">
        <v>153.45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91149.3</v>
      </c>
      <c r="BB19" s="48">
        <f t="shared" si="2"/>
        <v>91149.3</v>
      </c>
      <c r="BC19" s="37" t="str">
        <f t="shared" si="3"/>
        <v>INR  Ninety One Thousand One Hundred &amp; Forty Nine  and Paise Thirty Only</v>
      </c>
      <c r="IA19" s="38">
        <v>6</v>
      </c>
      <c r="IB19" s="74" t="s">
        <v>75</v>
      </c>
      <c r="IC19" s="38" t="s">
        <v>52</v>
      </c>
      <c r="ID19" s="38">
        <v>482</v>
      </c>
      <c r="IE19" s="39" t="s">
        <v>66</v>
      </c>
      <c r="IF19" s="39" t="s">
        <v>44</v>
      </c>
      <c r="IG19" s="39" t="s">
        <v>45</v>
      </c>
      <c r="IH19" s="39">
        <v>213</v>
      </c>
      <c r="II19" s="39" t="s">
        <v>39</v>
      </c>
    </row>
    <row r="20" spans="1:243" s="38" customFormat="1" ht="60" customHeight="1">
      <c r="A20" s="22">
        <v>7</v>
      </c>
      <c r="B20" s="79" t="s">
        <v>88</v>
      </c>
      <c r="C20" s="24" t="s">
        <v>53</v>
      </c>
      <c r="D20" s="75">
        <v>100</v>
      </c>
      <c r="E20" s="77" t="s">
        <v>62</v>
      </c>
      <c r="F20" s="75">
        <v>99.9</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9990</v>
      </c>
      <c r="BB20" s="48">
        <f t="shared" si="2"/>
        <v>9990</v>
      </c>
      <c r="BC20" s="37" t="str">
        <f t="shared" si="3"/>
        <v>INR  Nine Thousand Nine Hundred &amp; Ninety  Only</v>
      </c>
      <c r="IA20" s="38">
        <v>7</v>
      </c>
      <c r="IB20" s="74" t="s">
        <v>76</v>
      </c>
      <c r="IC20" s="38" t="s">
        <v>53</v>
      </c>
      <c r="ID20" s="38">
        <v>4819</v>
      </c>
      <c r="IE20" s="39" t="s">
        <v>62</v>
      </c>
      <c r="IF20" s="39" t="s">
        <v>35</v>
      </c>
      <c r="IG20" s="39" t="s">
        <v>47</v>
      </c>
      <c r="IH20" s="39">
        <v>10</v>
      </c>
      <c r="II20" s="39" t="s">
        <v>39</v>
      </c>
    </row>
    <row r="21" spans="1:243" s="38" customFormat="1" ht="27" customHeight="1">
      <c r="A21" s="22">
        <v>7.2</v>
      </c>
      <c r="B21" s="79" t="s">
        <v>89</v>
      </c>
      <c r="C21" s="24" t="s">
        <v>54</v>
      </c>
      <c r="D21" s="75">
        <v>200</v>
      </c>
      <c r="E21" s="77" t="s">
        <v>62</v>
      </c>
      <c r="F21" s="75">
        <v>67.35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13470</v>
      </c>
      <c r="BB21" s="48">
        <f t="shared" si="2"/>
        <v>13470</v>
      </c>
      <c r="BC21" s="37" t="str">
        <f t="shared" si="3"/>
        <v>INR  Thirteen Thousand Four Hundred &amp; Seventy  Only</v>
      </c>
      <c r="IA21" s="38">
        <v>8</v>
      </c>
      <c r="IB21" s="38" t="s">
        <v>77</v>
      </c>
      <c r="IC21" s="38" t="s">
        <v>54</v>
      </c>
      <c r="ID21" s="38">
        <v>100</v>
      </c>
      <c r="IE21" s="39" t="s">
        <v>39</v>
      </c>
      <c r="IF21" s="39" t="s">
        <v>49</v>
      </c>
      <c r="IG21" s="39" t="s">
        <v>50</v>
      </c>
      <c r="IH21" s="39">
        <v>10</v>
      </c>
      <c r="II21" s="39" t="s">
        <v>39</v>
      </c>
    </row>
    <row r="22" spans="1:243" s="38" customFormat="1" ht="51" customHeight="1">
      <c r="A22" s="22">
        <v>8</v>
      </c>
      <c r="B22" s="79" t="s">
        <v>90</v>
      </c>
      <c r="C22" s="24" t="s">
        <v>55</v>
      </c>
      <c r="D22" s="75">
        <v>9018</v>
      </c>
      <c r="E22" s="77" t="s">
        <v>62</v>
      </c>
      <c r="F22" s="75">
        <v>79.95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720989.1</v>
      </c>
      <c r="BB22" s="48">
        <f t="shared" si="2"/>
        <v>720989.1</v>
      </c>
      <c r="BC22" s="37" t="str">
        <f t="shared" si="3"/>
        <v>INR  Seven Lakh Twenty Thousand Nine Hundred &amp; Eighty Nine  and Paise Ten Only</v>
      </c>
      <c r="IA22" s="38">
        <v>9</v>
      </c>
      <c r="IB22" s="74" t="s">
        <v>78</v>
      </c>
      <c r="IC22" s="38" t="s">
        <v>55</v>
      </c>
      <c r="ID22" s="38">
        <v>100</v>
      </c>
      <c r="IE22" s="39" t="s">
        <v>39</v>
      </c>
      <c r="IF22" s="39" t="s">
        <v>42</v>
      </c>
      <c r="IG22" s="39" t="s">
        <v>36</v>
      </c>
      <c r="IH22" s="39">
        <v>123.223</v>
      </c>
      <c r="II22" s="39" t="s">
        <v>39</v>
      </c>
    </row>
    <row r="23" spans="1:243" s="38" customFormat="1" ht="49.5" customHeight="1">
      <c r="A23" s="22">
        <v>9</v>
      </c>
      <c r="B23" s="79" t="s">
        <v>91</v>
      </c>
      <c r="C23" s="24" t="s">
        <v>56</v>
      </c>
      <c r="D23" s="75">
        <v>200</v>
      </c>
      <c r="E23" s="77" t="s">
        <v>62</v>
      </c>
      <c r="F23" s="75">
        <v>121.55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24310</v>
      </c>
      <c r="BB23" s="48">
        <f t="shared" si="2"/>
        <v>24310</v>
      </c>
      <c r="BC23" s="37" t="str">
        <f t="shared" si="3"/>
        <v>INR  Twenty Four Thousand Three Hundred &amp; Ten  Only</v>
      </c>
      <c r="IA23" s="38">
        <v>10</v>
      </c>
      <c r="IB23" s="74" t="s">
        <v>79</v>
      </c>
      <c r="IC23" s="38" t="s">
        <v>56</v>
      </c>
      <c r="ID23" s="38">
        <v>100</v>
      </c>
      <c r="IE23" s="39" t="s">
        <v>39</v>
      </c>
      <c r="IF23" s="39" t="s">
        <v>44</v>
      </c>
      <c r="IG23" s="39" t="s">
        <v>45</v>
      </c>
      <c r="IH23" s="39">
        <v>213</v>
      </c>
      <c r="II23" s="39" t="s">
        <v>39</v>
      </c>
    </row>
    <row r="24" spans="1:243" s="38" customFormat="1" ht="48" customHeight="1">
      <c r="A24" s="50" t="s">
        <v>67</v>
      </c>
      <c r="B24" s="51"/>
      <c r="C24" s="52"/>
      <c r="D24" s="53"/>
      <c r="E24" s="53"/>
      <c r="F24" s="53"/>
      <c r="G24" s="53"/>
      <c r="H24" s="54"/>
      <c r="I24" s="54"/>
      <c r="J24" s="54"/>
      <c r="K24" s="54"/>
      <c r="L24" s="55"/>
      <c r="BA24" s="56">
        <f>SUM(BA13:BA23)</f>
        <v>3599966.5</v>
      </c>
      <c r="BB24" s="57">
        <f>SUM(BB13:BB23)</f>
        <v>3599966.5</v>
      </c>
      <c r="BC24" s="37" t="str">
        <f>SpellNumber($E$2,BB24)</f>
        <v>INR  Thirty Five Lakh Ninety Nine Thousand Nine Hundred &amp; Sixty Six  and Paise Fifty Only</v>
      </c>
      <c r="IE24" s="39">
        <v>4</v>
      </c>
      <c r="IF24" s="39" t="s">
        <v>44</v>
      </c>
      <c r="IG24" s="39" t="s">
        <v>57</v>
      </c>
      <c r="IH24" s="39">
        <v>10</v>
      </c>
      <c r="II24" s="39" t="s">
        <v>39</v>
      </c>
    </row>
    <row r="25" spans="1:243" s="66" customFormat="1" ht="18">
      <c r="A25" s="51" t="s">
        <v>68</v>
      </c>
      <c r="B25" s="58"/>
      <c r="C25" s="59"/>
      <c r="D25" s="60"/>
      <c r="E25" s="72" t="s">
        <v>59</v>
      </c>
      <c r="F25" s="73"/>
      <c r="G25" s="61"/>
      <c r="H25" s="62"/>
      <c r="I25" s="62"/>
      <c r="J25" s="62"/>
      <c r="K25" s="63"/>
      <c r="L25" s="64"/>
      <c r="M25" s="65"/>
      <c r="O25" s="38"/>
      <c r="P25" s="38"/>
      <c r="Q25" s="38"/>
      <c r="R25" s="38"/>
      <c r="S25" s="38"/>
      <c r="BA25" s="67">
        <f>IF(ISBLANK(F25),0,IF(E25="Excess (+)",ROUND(BA24+(BA24*F25),2),IF(E25="Less (-)",ROUND(BA24+(BA24*F25*(-1)),2),IF(E25="At Par",BA24,0))))</f>
        <v>0</v>
      </c>
      <c r="BB25" s="68">
        <f>ROUND(BA25,0)</f>
        <v>0</v>
      </c>
      <c r="BC25" s="37" t="str">
        <f>SpellNumber($E$2,BB25)</f>
        <v>INR Zero Only</v>
      </c>
      <c r="IE25" s="69"/>
      <c r="IF25" s="69"/>
      <c r="IG25" s="69"/>
      <c r="IH25" s="69"/>
      <c r="II25" s="69"/>
    </row>
    <row r="26" spans="1:243" s="66" customFormat="1" ht="18">
      <c r="A26" s="50" t="s">
        <v>69</v>
      </c>
      <c r="B26" s="50"/>
      <c r="C26" s="82" t="str">
        <f>SpellNumber($E$2,BB25)</f>
        <v>INR Zero Only</v>
      </c>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IE26" s="69"/>
      <c r="IF26" s="69"/>
      <c r="IG26" s="69"/>
      <c r="IH26" s="69"/>
      <c r="II26" s="69"/>
    </row>
    <row r="28" ht="15"/>
  </sheetData>
  <sheetProtection password="EEC8" sheet="1"/>
  <mergeCells count="8">
    <mergeCell ref="A9:BC9"/>
    <mergeCell ref="C26:BC26"/>
    <mergeCell ref="A1:L1"/>
    <mergeCell ref="A4:BC4"/>
    <mergeCell ref="A5:BC5"/>
    <mergeCell ref="A6:BC6"/>
    <mergeCell ref="A7:BC7"/>
    <mergeCell ref="B8:BC8"/>
  </mergeCells>
  <dataValidations count="20">
    <dataValidation type="list" allowBlank="1" showErrorMessage="1" sqref="E2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allowBlank="1" showInputMessage="1" showErrorMessage="1" promptTitle="Item Description" prompt="Please enter Item Description in text" sqref="B19:B23">
      <formula1>0</formula1>
      <formula2>0</formula2>
    </dataValidation>
    <dataValidation type="decimal" allowBlank="1" showInputMessage="1" showErrorMessage="1" promptTitle="Rate Entry" prompt="Please enter VAT charges in Rupees for this item. " errorTitle="Invaid Entry" error="Only Numeric Values are allowed. " sqref="M14:M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K13:K23">
      <formula1>"Partial Conversion,Full Conversion"</formula1>
      <formula2>0</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list" allowBlank="1" showInputMessage="1" showErrorMessage="1" sqref="L13:L23">
      <formula1>"INR"</formula1>
    </dataValidation>
    <dataValidation type="decimal" allowBlank="1" showErrorMessage="1" errorTitle="Invalid Entry" error="Only Numeric Values are allowed. " sqref="A13:A2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58</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2022-08-31T12:54:49Z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