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<sst xmlns="http://schemas.openxmlformats.org/spreadsheetml/2006/main" count="152" uniqueCount="75">
  <si>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</si>
  <si>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</si>
  <si>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</si>
  <si>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</si>
  <si>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</si>
  <si>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</si>
  <si>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</si>
  <si>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</si>
  <si>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</si>
  <si>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</si>
  <si>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</si>
  <si>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</si>
  <si>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</si>
  <si>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</si>
  <si>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</si>
  <si>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</si>
  <si>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</si>
  <si>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</si>
  <si>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</si>
  <si>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</si>
  <si>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</si>
  <si>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</si>
  <si>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</si>
  <si>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</si>
  <si>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</si>
  <si>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</si>
  <si>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</si>
  <si>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</si>
  <si>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</si>
  <si>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</si>
  <si>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</si>
  <si>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</si>
  <si>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</si>
  <si>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</si>
  <si>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</si>
  <si>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</si>
  <si>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</si>
  <si>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</si>
  <si>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</si>
  <si>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</si>
  <si>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</si>
  <si>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</si>
  <si>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</si>
  <si>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</si>
  <si>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</si>
  <si>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</si>
  <si>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</si>
  <si>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</si>
  <si>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</si>
  <si>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</si>
  <si>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</si>
  <si>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</si>
  <si>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</si>
  <si>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</si>
  <si>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</si>
  <si>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</si>
  <si>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</si>
  <si>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</si>
  <si>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</si>
  <si>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</si>
  <si>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</si>
  <si>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</si>
  <si>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</si>
  <si>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</si>
  <si>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</si>
  <si>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</si>
  <si>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</si>
  <si>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</si>
  <si>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 xml:space="preserve">Name of Work: P/F road side sign board both sided front of all shops of Main Workshop (Machine Shop, Forging &amp; Forming Shop, Carpentry &amp; Pattern Making Shop, Foundry Shop, Presicion Engineering Hub, Idea Development Centre, Welding &amp; Fitting Shop, Electroplating Shop, Main Workshop And Automobile Shop in IIT (BHU)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</si>
  <si>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(2.8.1)</t>
  </si>
  <si>
    <t>Providing and laying in position cement concrete of specified grade excluding the cost of centering and shuttering - All work upto plinth level 
1:2:4 (1 Cement : 2 coarse sand : 4 graded stone  aggregate 20 mm nominal size)  (4.1.3)</t>
  </si>
  <si>
    <r>
      <t xml:space="preserve">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t>
    </r>
    <r>
      <rPr>
        <b/>
        <sz val="10"/>
        <rFont val="Times New Roman"/>
        <family val="1"/>
      </rPr>
      <t>(10.28)</t>
    </r>
  </si>
  <si>
    <t>Manufacturing, supplying and fixing retro reflective overhead signage
boards made up of 2 mm thick aluminium sheet, face to be fully covered with high intensity and encapsulated lens type heat activated retro reflective sheeting conforming to type - III of ASTM-D-4956-01 as approved by Engineer-in-charge, letters, borders etc. as per IRC : 67-2001 in silver white with blue colour back ground and with high intensity grade, pasted on substrate by pressure sensitive adhesive
backing which shall be activated by applying pressure conforming to class II of ASTM-D-4956-01 and fixing the same to the plate of structural frame work by means of suitable sized aluminium alloys,
rivets or bolts &amp; nuts @ 300 mm centre to centre all along the periphery as well as in two vertical rows along with theft resistant measures, including the cost of painting with two or more coats of epoxy paint in grey colour on the back side of aluminium sheet including appropriate priming coat. The rate includes the cost of rounding off the corners, lowering down the structural frame work from the gantry, fixing and erecting the same in position all complete as per drawings, specification and direction of the engineer-incharge.( Structural frame work including M.S. plate to be provided separately. Rectangular area of the sheet only shall be measured for payment)
Overhead informatory road signage (16.60.1)</t>
  </si>
  <si>
    <t>kg</t>
  </si>
  <si>
    <t>Contract No:   IIT(BHU)/IWD/CT-40/2022-23/1787 Dated 11.01.2023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</si>
</sst>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24" fillId="0" borderId="22" xfId="0" applyFont="1" applyBorder="1" applyAlignment="1">
      <alignment horizontal="justify" vertical="top" wrapText="1"/>
    </xf>
    <xf numFmtId="0" fontId="24" fillId="0" borderId="22" xfId="0" applyFont="1" applyBorder="1" applyAlignment="1">
      <alignment horizontal="justify" vertical="top" wrapText="1" shrinkToFit="1"/>
    </xf>
    <xf numFmtId="0" fontId="24" fillId="0" borderId="23" xfId="0" applyFont="1" applyBorder="1" applyAlignment="1">
      <alignment horizontal="justify" vertical="top" wrapText="1"/>
    </xf>
    <xf numFmtId="2" fontId="24" fillId="0" borderId="24" xfId="0" applyNumberFormat="1" applyFont="1" applyBorder="1" applyAlignment="1">
      <alignment horizontal="right" wrapText="1"/>
    </xf>
    <xf numFmtId="2" fontId="24" fillId="0" borderId="24" xfId="0" applyNumberFormat="1" applyFont="1" applyBorder="1" applyAlignment="1">
      <alignment horizontal="right" wrapText="1" shrinkToFit="1"/>
    </xf>
    <xf numFmtId="2" fontId="60" fillId="34" borderId="25" xfId="0" applyNumberFormat="1"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6"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4" t="str">
        <f>B2&amp;" BoQ"</f>
        <v>Percentage BoQ</v>
      </c>
      <c r="B1" s="84"/>
      <c r="C1" s="84"/>
      <c r="D1" s="84"/>
      <c r="E1" s="84"/>
      <c r="F1" s="84"/>
      <c r="G1" s="84"/>
      <c r="H1" s="84"/>
      <c r="I1" s="84"/>
      <c r="J1" s="84"/>
      <c r="K1" s="84"/>
      <c r="L1" s="84"/>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6" customHeight="1">
      <c r="A5" s="85" t="s">
        <v>68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27" customHeight="1">
      <c r="A6" s="85" t="s">
        <v>74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15"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60">
      <c r="A8" s="11" t="s">
        <v>54</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15">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59</v>
      </c>
      <c r="IC13" s="38" t="s">
        <v>34</v>
      </c>
      <c r="IE13" s="39"/>
      <c r="IF13" s="39" t="s">
        <v>35</v>
      </c>
      <c r="IG13" s="39" t="s">
        <v>36</v>
      </c>
      <c r="IH13" s="39">
        <v>10</v>
      </c>
      <c r="II13" s="39" t="s">
        <v>37</v>
      </c>
    </row>
    <row r="14" spans="1:243" s="38" customFormat="1" ht="72" customHeight="1">
      <c r="A14" s="22">
        <v>1</v>
      </c>
      <c r="B14" s="76" t="s">
        <v>69</v>
      </c>
      <c r="C14" s="24" t="s">
        <v>38</v>
      </c>
      <c r="D14" s="74">
        <v>3</v>
      </c>
      <c r="E14" s="75" t="s">
        <v>60</v>
      </c>
      <c r="F14" s="79">
        <v>252.3</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756.9</v>
      </c>
      <c r="BB14" s="48">
        <f>BA14+SUM(N14:AZ14)</f>
        <v>756.9</v>
      </c>
      <c r="BC14" s="37" t="str">
        <f>SpellNumber(L14,BB14)</f>
        <v>INR  Seven Hundred &amp; Fifty Six  and Paise Ninety Only</v>
      </c>
      <c r="IA14" s="38">
        <v>1</v>
      </c>
      <c r="IB14" s="73" t="s">
        <v>64</v>
      </c>
      <c r="IC14" s="38" t="s">
        <v>38</v>
      </c>
      <c r="ID14" s="38">
        <v>1446</v>
      </c>
      <c r="IE14" s="39" t="s">
        <v>60</v>
      </c>
      <c r="IF14" s="39" t="s">
        <v>42</v>
      </c>
      <c r="IG14" s="39" t="s">
        <v>36</v>
      </c>
      <c r="IH14" s="39">
        <v>123.223</v>
      </c>
      <c r="II14" s="39" t="s">
        <v>39</v>
      </c>
    </row>
    <row r="15" spans="1:243" s="38" customFormat="1" ht="54" customHeight="1">
      <c r="A15" s="22">
        <v>2</v>
      </c>
      <c r="B15" s="77" t="s">
        <v>70</v>
      </c>
      <c r="C15" s="24" t="s">
        <v>43</v>
      </c>
      <c r="D15" s="74">
        <v>3</v>
      </c>
      <c r="E15" s="75" t="s">
        <v>60</v>
      </c>
      <c r="F15" s="80">
        <v>6788.6</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20365.8</v>
      </c>
      <c r="BB15" s="48">
        <f>BA15+SUM(N15:AZ15)</f>
        <v>20365.8</v>
      </c>
      <c r="BC15" s="37" t="str">
        <f>SpellNumber(L15,BB15)</f>
        <v>INR  Twenty Thousand Three Hundred &amp; Sixty Five  and Paise Eighty Only</v>
      </c>
      <c r="IA15" s="38">
        <v>2</v>
      </c>
      <c r="IB15" s="73" t="s">
        <v>65</v>
      </c>
      <c r="IC15" s="38" t="s">
        <v>43</v>
      </c>
      <c r="ID15" s="38">
        <v>482</v>
      </c>
      <c r="IE15" s="39" t="s">
        <v>60</v>
      </c>
      <c r="IF15" s="39" t="s">
        <v>44</v>
      </c>
      <c r="IG15" s="39" t="s">
        <v>45</v>
      </c>
      <c r="IH15" s="39">
        <v>213</v>
      </c>
      <c r="II15" s="39" t="s">
        <v>39</v>
      </c>
    </row>
    <row r="16" spans="1:243" s="38" customFormat="1" ht="105" customHeight="1">
      <c r="A16" s="22">
        <v>3</v>
      </c>
      <c r="B16" s="78" t="s">
        <v>71</v>
      </c>
      <c r="C16" s="24" t="s">
        <v>46</v>
      </c>
      <c r="D16" s="74">
        <v>223</v>
      </c>
      <c r="E16" s="75" t="s">
        <v>73</v>
      </c>
      <c r="F16" s="81">
        <v>575.45</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128325.35</v>
      </c>
      <c r="BB16" s="48">
        <f>BA16+SUM(N16:AZ16)</f>
        <v>128325.35</v>
      </c>
      <c r="BC16" s="37" t="str">
        <f>SpellNumber(L16,BB16)</f>
        <v>INR  One Lakh Twenty Eight Thousand Three Hundred &amp; Twenty Five  and Paise Thirty Five Only</v>
      </c>
      <c r="IA16" s="38">
        <v>3</v>
      </c>
      <c r="IB16" s="73" t="s">
        <v>66</v>
      </c>
      <c r="IC16" s="38" t="s">
        <v>46</v>
      </c>
      <c r="ID16" s="38">
        <v>241</v>
      </c>
      <c r="IE16" s="39" t="s">
        <v>60</v>
      </c>
      <c r="IF16" s="39" t="s">
        <v>35</v>
      </c>
      <c r="IG16" s="39" t="s">
        <v>47</v>
      </c>
      <c r="IH16" s="39">
        <v>10</v>
      </c>
      <c r="II16" s="39" t="s">
        <v>39</v>
      </c>
    </row>
    <row r="17" spans="1:243" s="38" customFormat="1" ht="222" customHeight="1">
      <c r="A17" s="22">
        <v>4</v>
      </c>
      <c r="B17" s="76" t="s">
        <v>72</v>
      </c>
      <c r="C17" s="24" t="s">
        <v>48</v>
      </c>
      <c r="D17" s="74">
        <v>18</v>
      </c>
      <c r="E17" s="75" t="s">
        <v>56</v>
      </c>
      <c r="F17" s="79">
        <v>5284.45</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95120.1</v>
      </c>
      <c r="BB17" s="48">
        <f>BA17+SUM(N17:AZ17)</f>
        <v>95120.1</v>
      </c>
      <c r="BC17" s="37" t="str">
        <f>SpellNumber(L17,BB17)</f>
        <v>INR  Ninety Five Thousand One Hundred &amp; Twenty  and Paise Ten Only</v>
      </c>
      <c r="IA17" s="38">
        <v>4</v>
      </c>
      <c r="IB17" s="73" t="s">
        <v>67</v>
      </c>
      <c r="IC17" s="38" t="s">
        <v>48</v>
      </c>
      <c r="ID17" s="38">
        <v>241</v>
      </c>
      <c r="IE17" s="39" t="s">
        <v>60</v>
      </c>
      <c r="IF17" s="39" t="s">
        <v>49</v>
      </c>
      <c r="IG17" s="39" t="s">
        <v>50</v>
      </c>
      <c r="IH17" s="39">
        <v>10</v>
      </c>
      <c r="II17" s="39" t="s">
        <v>39</v>
      </c>
    </row>
    <row r="18" spans="1:243" s="38" customFormat="1" ht="48" customHeight="1">
      <c r="A18" s="49" t="s">
        <v>61</v>
      </c>
      <c r="B18" s="50"/>
      <c r="C18" s="51"/>
      <c r="D18" s="52"/>
      <c r="E18" s="52"/>
      <c r="F18" s="52"/>
      <c r="G18" s="52"/>
      <c r="H18" s="53"/>
      <c r="I18" s="53"/>
      <c r="J18" s="53"/>
      <c r="K18" s="53"/>
      <c r="L18" s="54"/>
      <c r="BA18" s="55">
        <f>SUM(BA13:BA17)</f>
        <v>244568.15</v>
      </c>
      <c r="BB18" s="56">
        <f>SUM(BB13:BB17)</f>
        <v>244568.15</v>
      </c>
      <c r="BC18" s="37" t="str">
        <f>SpellNumber($E$2,BB18)</f>
        <v>INR  Two Lakh Forty Four Thousand Five Hundred &amp; Sixty Eight  and Paise Fifteen Only</v>
      </c>
      <c r="IE18" s="39">
        <v>4</v>
      </c>
      <c r="IF18" s="39" t="s">
        <v>44</v>
      </c>
      <c r="IG18" s="39" t="s">
        <v>51</v>
      </c>
      <c r="IH18" s="39">
        <v>10</v>
      </c>
      <c r="II18" s="39" t="s">
        <v>39</v>
      </c>
    </row>
    <row r="19" spans="1:243" s="65" customFormat="1" ht="18">
      <c r="A19" s="50" t="s">
        <v>62</v>
      </c>
      <c r="B19" s="57"/>
      <c r="C19" s="58"/>
      <c r="D19" s="59"/>
      <c r="E19" s="71" t="s">
        <v>53</v>
      </c>
      <c r="F19" s="72"/>
      <c r="G19" s="60"/>
      <c r="H19" s="61"/>
      <c r="I19" s="61"/>
      <c r="J19" s="61"/>
      <c r="K19" s="62"/>
      <c r="L19" s="63"/>
      <c r="M19" s="64"/>
      <c r="O19" s="38"/>
      <c r="P19" s="38"/>
      <c r="Q19" s="38"/>
      <c r="R19" s="38"/>
      <c r="S19" s="38"/>
      <c r="BA19" s="66">
        <f>IF(ISBLANK(F19),0,IF(E19="Excess (+)",ROUND(BA18+(BA18*F19),2),IF(E19="Less (-)",ROUND(BA18+(BA18*F19*(-1)),2),IF(E19="At Par",BA18,0))))</f>
        <v>0</v>
      </c>
      <c r="BB19" s="67">
        <f>ROUND(BA19,0)</f>
        <v>0</v>
      </c>
      <c r="BC19" s="37" t="str">
        <f>SpellNumber($E$2,BB19)</f>
        <v>INR Zero Only</v>
      </c>
      <c r="IE19" s="68"/>
      <c r="IF19" s="68"/>
      <c r="IG19" s="68"/>
      <c r="IH19" s="68"/>
      <c r="II19" s="68"/>
    </row>
    <row r="20" spans="1:243" s="65" customFormat="1" ht="18">
      <c r="A20" s="49" t="s">
        <v>63</v>
      </c>
      <c r="B20" s="49"/>
      <c r="C20" s="83" t="str">
        <f>SpellNumber($E$2,BB19)</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E20" s="68"/>
      <c r="IF20" s="68"/>
      <c r="IG20" s="68"/>
      <c r="IH20" s="68"/>
      <c r="II20" s="68"/>
    </row>
    <row r="21" ht="15"/>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52</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2023-01-11T10:53:13Z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