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<sst xmlns="http://schemas.openxmlformats.org/spreadsheetml/2006/main" count="184" uniqueCount="68">
  <si>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</si>
  <si>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</si>
  <si>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</si>
  <si>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</si>
  <si>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</si>
  <si>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</si>
  <si>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</si>
  <si>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</si>
  <si>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</si>
  <si>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</si>
  <si>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</si>
  <si>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</si>
  <si>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</si>
  <si>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</si>
  <si>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</si>
  <si>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</si>
  <si>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</si>
  <si>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</si>
  <si>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</si>
  <si>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</si>
  <si>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</si>
  <si>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</si>
  <si>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</si>
  <si>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</si>
  <si>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</si>
  <si>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</si>
  <si>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</si>
  <si>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</si>
  <si>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</si>
  <si>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</si>
  <si>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</si>
  <si>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</si>
  <si>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</si>
  <si>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</si>
  <si>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</si>
  <si>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</si>
  <si>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</si>
  <si>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</si>
  <si>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</si>
  <si>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</si>
  <si>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</si>
  <si>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</si>
  <si>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</si>
  <si>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</si>
  <si>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</si>
  <si>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</si>
  <si>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</si>
  <si>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</si>
  <si>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</si>
  <si>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</si>
  <si>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</si>
  <si>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 xml:space="preserve">Tender Inviting Authority: Dr. Joysurya Basu, Principal Investigator, Department of Metallurgical Engg, IIT (BHU), Varanasi
</t>
  </si>
  <si>
    <t xml:space="preserve">Name of Work: Supply, installation, demonstration of PART A: Analytical Transmission Electron Microscope and Part B: Ion Beam Milling System at IIT (BHU) Varanasi
</t>
  </si>
  <si>
    <r>
      <rPr>
        <b/>
        <sz val="14"/>
        <rFont val="Times New Roman"/>
        <family val="1"/>
      </rPr>
      <t xml:space="preserve">Analytical Transmission Electron Microscope at IIT (BHU) Varanasi
</t>
    </r>
    <r>
      <rPr>
        <sz val="14"/>
        <rFont val="Times New Roman"/>
        <family val="1"/>
      </rPr>
      <t>(As per Technical Specification given in Annexure-I of Tender Document)</t>
    </r>
  </si>
  <si>
    <r>
      <rPr>
        <b/>
        <sz val="14"/>
        <rFont val="Times New Roman"/>
        <family val="1"/>
      </rPr>
      <t xml:space="preserve">Miscellaneous items at IIT (BHU) Varanasi
</t>
    </r>
    <r>
      <rPr>
        <sz val="14"/>
        <rFont val="Times New Roman"/>
        <family val="1"/>
      </rPr>
      <t>(As per Technical Specification given in Annexure-I of Tender Document)</t>
    </r>
  </si>
  <si>
    <r>
      <rPr>
        <b/>
        <sz val="14"/>
        <rFont val="Times New Roman"/>
        <family val="1"/>
      </rPr>
      <t xml:space="preserve">Ion Beam Milling System at IIT (BHU) Varanasi
</t>
    </r>
    <r>
      <rPr>
        <sz val="14"/>
        <rFont val="Times New Roman"/>
        <family val="1"/>
      </rPr>
      <t>(As per Technical Specification given in Annexure-I of Tender Document)</t>
    </r>
  </si>
  <si>
    <t>item2</t>
  </si>
  <si>
    <t>item3</t>
  </si>
  <si>
    <t>item4</t>
  </si>
  <si>
    <t>item6</t>
  </si>
  <si>
    <t>item7</t>
  </si>
  <si>
    <t>item8</t>
  </si>
  <si>
    <t>item9</t>
  </si>
  <si>
    <t>Analytical Transmission Electron Microscope at IIT (BHU) Varanasi
(As per Technical Specification given in Annexure-I of Tender Document)</t>
  </si>
  <si>
    <t>Miscellaneous items at IIT (BHU) Varanasi
(As per Technical Specification given in Annexure-I of Tender Document)</t>
  </si>
  <si>
    <t>Ion Beam Milling System at IIT (BHU) Varanasi
(As per Technical Specification given in Annexure-I of Tender Document)</t>
  </si>
  <si>
    <t>Quoted Rate in Figures</t>
  </si>
  <si>
    <t xml:space="preserve">Contract No: IIT (BHU)/Met-JB/DST-FIST/2024-25/01 Dated 09-04-2024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</si>
</sst>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10"/>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72"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72"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4" fillId="0" borderId="0" xfId="57" applyNumberFormat="1" applyFont="1" applyFill="1" applyAlignment="1" applyProtection="1">
      <alignment vertical="top"/>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2" fontId="7" fillId="0" borderId="19"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19"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19" fillId="0" borderId="13" xfId="61" applyNumberFormat="1" applyFont="1" applyFill="1" applyBorder="1" applyAlignment="1">
      <alignment vertical="top" wrapText="1"/>
      <protection/>
    </xf>
    <xf numFmtId="0" fontId="4" fillId="0" borderId="0" xfId="57" applyNumberFormat="1" applyFont="1" applyFill="1" applyAlignment="1">
      <alignment vertical="top" wrapText="1"/>
      <protection/>
    </xf>
    <xf numFmtId="2" fontId="7" fillId="37" borderId="13" xfId="57" applyNumberFormat="1" applyFont="1" applyFill="1" applyBorder="1" applyAlignment="1" applyProtection="1">
      <alignment horizontal="right" vertical="top"/>
      <protection locked="0"/>
    </xf>
    <xf numFmtId="0" fontId="7" fillId="0" borderId="20" xfId="61" applyNumberFormat="1" applyFont="1" applyFill="1" applyBorder="1" applyAlignment="1">
      <alignment horizontal="left" vertical="top"/>
      <protection/>
    </xf>
    <xf numFmtId="0" fontId="4" fillId="0" borderId="0" xfId="57" applyNumberFormat="1" applyFont="1" applyFill="1" applyAlignment="1" applyProtection="1">
      <alignment vertical="top" wrapText="1"/>
      <protection/>
    </xf>
    <xf numFmtId="0" fontId="0" fillId="0" borderId="0" xfId="57" applyNumberFormat="1" applyFill="1" applyAlignment="1">
      <alignment wrapText="1"/>
      <protection/>
    </xf>
    <xf numFmtId="0" fontId="4" fillId="35" borderId="17" xfId="61" applyNumberFormat="1" applyFont="1" applyFill="1" applyBorder="1" applyAlignment="1">
      <alignment vertical="top"/>
      <protection/>
    </xf>
    <xf numFmtId="0" fontId="7" fillId="38" borderId="13" xfId="61" applyNumberFormat="1" applyFont="1" applyFill="1" applyBorder="1" applyAlignment="1">
      <alignment horizontal="left" vertical="top"/>
      <protection/>
    </xf>
    <xf numFmtId="0" fontId="15" fillId="0" borderId="13" xfId="61" applyNumberFormat="1" applyFont="1" applyFill="1" applyBorder="1" applyAlignment="1">
      <alignment horizontal="center" vertical="top" wrapText="1"/>
      <protection/>
    </xf>
    <xf numFmtId="0" fontId="11" fillId="0" borderId="13" xfId="57" applyNumberFormat="1" applyFont="1" applyFill="1" applyBorder="1" applyAlignment="1">
      <alignment horizontal="center" vertical="center"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8" fillId="0" borderId="0" xfId="57" applyNumberFormat="1" applyFont="1" applyFill="1" applyBorder="1" applyAlignment="1">
      <alignment horizontal="left" vertical="top" wrapText="1"/>
      <protection/>
    </xf>
    <xf numFmtId="0" fontId="10" fillId="0" borderId="21" xfId="57" applyNumberFormat="1" applyFont="1" applyFill="1" applyBorder="1" applyAlignment="1" applyProtection="1">
      <alignment horizontal="center" wrapText="1"/>
      <protection locked="0"/>
    </xf>
    <xf numFmtId="0" fontId="7" fillId="39" borderId="13" xfId="61" applyNumberFormat="1" applyFont="1" applyFill="1" applyBorder="1" applyAlignment="1" applyProtection="1">
      <alignment horizontal="left" vertical="top"/>
      <protection locked="0"/>
    </xf>
    <xf numFmtId="0" fontId="18"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70" zoomScaleNormal="70" zoomScalePageLayoutView="0" workbookViewId="0" topLeftCell="A1">
      <selection activeCell="K11" sqref="K11"/>
    </sheetView>
  </sheetViews>
  <sheetFormatPr defaultColWidth="9.140625" defaultRowHeight="15"/>
  <cols>
    <col min="1" max="1" width="12.7109375" style="1" customWidth="1"/>
    <col min="2" max="2" width="63.8515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9.140625"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40</v>
      </c>
      <c r="E2" s="7" t="s">
        <v>43</v>
      </c>
      <c r="J2" s="8"/>
      <c r="K2" s="8"/>
      <c r="L2" s="8"/>
      <c r="O2" s="5"/>
      <c r="P2" s="5"/>
      <c r="Q2" s="6"/>
    </row>
    <row r="3" spans="1:243" s="4" customFormat="1" ht="30" customHeight="1" hidden="1">
      <c r="A3" s="4" t="s">
        <v>3</v>
      </c>
      <c r="IE3" s="6"/>
      <c r="IF3" s="6"/>
      <c r="IG3" s="6"/>
      <c r="IH3" s="6"/>
      <c r="II3" s="6"/>
    </row>
    <row r="4" spans="1:243" s="9" customFormat="1" ht="30" customHeight="1">
      <c r="A4" s="78" t="s">
        <v>51</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 customHeight="1">
      <c r="A5" s="79" t="s">
        <v>52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8" t="s">
        <v>67</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80" t="s">
        <v>4</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85.5" customHeight="1">
      <c r="A8" s="11" t="s">
        <v>34</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6" t="s">
        <v>5</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35</v>
      </c>
      <c r="G11" s="19"/>
      <c r="H11" s="19"/>
      <c r="I11" s="19" t="s">
        <v>17</v>
      </c>
      <c r="J11" s="19" t="s">
        <v>18</v>
      </c>
      <c r="K11" s="19" t="s">
        <v>19</v>
      </c>
      <c r="L11" s="19" t="s">
        <v>20</v>
      </c>
      <c r="M11" s="20" t="s">
        <v>44</v>
      </c>
      <c r="N11" s="19" t="s">
        <v>45</v>
      </c>
      <c r="O11" s="19" t="s">
        <v>46</v>
      </c>
      <c r="P11" s="19" t="s">
        <v>36</v>
      </c>
      <c r="Q11" s="19" t="s">
        <v>37</v>
      </c>
      <c r="R11" s="19" t="s">
        <v>47</v>
      </c>
      <c r="S11" s="19" t="s">
        <v>38</v>
      </c>
      <c r="T11" s="19" t="s">
        <v>39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41</v>
      </c>
      <c r="BB11" s="21" t="s">
        <v>42</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75" customHeight="1">
      <c r="A14" s="25">
        <v>1.1</v>
      </c>
      <c r="B14" s="67" t="s">
        <v>53</v>
      </c>
      <c r="C14" s="27" t="s">
        <v>24</v>
      </c>
      <c r="D14" s="64">
        <v>1</v>
      </c>
      <c r="E14" s="65" t="s">
        <v>49</v>
      </c>
      <c r="F14" s="42">
        <v>1500000</v>
      </c>
      <c r="G14" s="43"/>
      <c r="H14" s="44"/>
      <c r="I14" s="42" t="s">
        <v>27</v>
      </c>
      <c r="J14" s="45">
        <f aca="true" t="shared" si="0" ref="J14:J22">IF(I14="Less(-)",-1,1)</f>
        <v>1</v>
      </c>
      <c r="K14" s="46" t="s">
        <v>50</v>
      </c>
      <c r="L14" s="66" t="s">
        <v>48</v>
      </c>
      <c r="M14" s="60"/>
      <c r="N14" s="62"/>
      <c r="O14" s="69">
        <f aca="true" t="shared" si="1" ref="O14:O22">(M14*D14)*N14/100</f>
        <v>0</v>
      </c>
      <c r="P14" s="63"/>
      <c r="Q14" s="62"/>
      <c r="R14" s="62"/>
      <c r="S14" s="61"/>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 aca="true" t="shared" si="2" ref="BA14:BA22">total_amount_ba($B$2,$D$2,D14,F14,J14,K14,M14)*D14</f>
        <v>0</v>
      </c>
      <c r="BB14" s="50">
        <f aca="true" t="shared" si="3" ref="BB14:BB22">SUM(O14:AZ14)</f>
        <v>0</v>
      </c>
      <c r="BC14" s="39" t="str">
        <f aca="true" t="shared" si="4" ref="BC14:BC22">SpellNumber(L14,BB14)</f>
        <v>USD Zero Only</v>
      </c>
      <c r="IA14" s="40">
        <v>1.1</v>
      </c>
      <c r="IB14" s="68" t="s">
        <v>63</v>
      </c>
      <c r="IC14" s="40" t="s">
        <v>24</v>
      </c>
      <c r="ID14" s="40">
        <v>1</v>
      </c>
      <c r="IE14" s="41" t="s">
        <v>49</v>
      </c>
      <c r="IF14" s="41" t="s">
        <v>28</v>
      </c>
      <c r="IG14" s="41" t="s">
        <v>24</v>
      </c>
      <c r="IH14" s="41">
        <v>123.223</v>
      </c>
      <c r="II14" s="41" t="s">
        <v>26</v>
      </c>
    </row>
    <row r="15" spans="1:243" s="40" customFormat="1" ht="61.5" customHeight="1">
      <c r="A15" s="25">
        <v>1.2</v>
      </c>
      <c r="B15" s="67" t="s">
        <v>54</v>
      </c>
      <c r="C15" s="27" t="s">
        <v>56</v>
      </c>
      <c r="D15" s="64">
        <v>1</v>
      </c>
      <c r="E15" s="65" t="s">
        <v>49</v>
      </c>
      <c r="F15" s="42">
        <v>1500000</v>
      </c>
      <c r="G15" s="43"/>
      <c r="H15" s="44"/>
      <c r="I15" s="42" t="s">
        <v>27</v>
      </c>
      <c r="J15" s="45">
        <f t="shared" si="0"/>
        <v>1</v>
      </c>
      <c r="K15" s="46" t="s">
        <v>50</v>
      </c>
      <c r="L15" s="66" t="s">
        <v>48</v>
      </c>
      <c r="M15" s="60"/>
      <c r="N15" s="62"/>
      <c r="O15" s="69">
        <f t="shared" si="1"/>
        <v>0</v>
      </c>
      <c r="P15" s="63"/>
      <c r="Q15" s="62"/>
      <c r="R15" s="62"/>
      <c r="S15" s="61"/>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 t="shared" si="2"/>
        <v>0</v>
      </c>
      <c r="BB15" s="50">
        <f t="shared" si="3"/>
        <v>0</v>
      </c>
      <c r="BC15" s="39" t="str">
        <f t="shared" si="4"/>
        <v>USD Zero Only</v>
      </c>
      <c r="IA15" s="40">
        <v>1.2</v>
      </c>
      <c r="IB15" s="68" t="s">
        <v>64</v>
      </c>
      <c r="IC15" s="40" t="s">
        <v>56</v>
      </c>
      <c r="ID15" s="40">
        <v>1</v>
      </c>
      <c r="IE15" s="41" t="s">
        <v>49</v>
      </c>
      <c r="IF15" s="41" t="s">
        <v>29</v>
      </c>
      <c r="IG15" s="41" t="s">
        <v>31</v>
      </c>
      <c r="IH15" s="41">
        <v>10</v>
      </c>
      <c r="II15" s="41" t="s">
        <v>26</v>
      </c>
    </row>
    <row r="16" spans="1:243" s="58" customFormat="1" ht="54.75" customHeight="1">
      <c r="A16" s="25">
        <v>1.3</v>
      </c>
      <c r="B16" s="67" t="s">
        <v>54</v>
      </c>
      <c r="C16" s="27" t="s">
        <v>57</v>
      </c>
      <c r="D16" s="64">
        <v>1</v>
      </c>
      <c r="E16" s="65" t="s">
        <v>49</v>
      </c>
      <c r="F16" s="42">
        <v>1500000</v>
      </c>
      <c r="G16" s="43"/>
      <c r="H16" s="44"/>
      <c r="I16" s="42" t="s">
        <v>27</v>
      </c>
      <c r="J16" s="45">
        <f t="shared" si="0"/>
        <v>1</v>
      </c>
      <c r="K16" s="46" t="s">
        <v>50</v>
      </c>
      <c r="L16" s="66" t="s">
        <v>48</v>
      </c>
      <c r="M16" s="60"/>
      <c r="N16" s="62"/>
      <c r="O16" s="69">
        <f t="shared" si="1"/>
        <v>0</v>
      </c>
      <c r="P16" s="63"/>
      <c r="Q16" s="62"/>
      <c r="R16" s="62"/>
      <c r="S16" s="61"/>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 t="shared" si="2"/>
        <v>0</v>
      </c>
      <c r="BB16" s="50">
        <f t="shared" si="3"/>
        <v>0</v>
      </c>
      <c r="BC16" s="39" t="str">
        <f t="shared" si="4"/>
        <v>USD Zero Only</v>
      </c>
      <c r="IA16" s="58">
        <v>1.3</v>
      </c>
      <c r="IB16" s="71" t="s">
        <v>64</v>
      </c>
      <c r="IC16" s="58" t="s">
        <v>57</v>
      </c>
      <c r="ID16" s="58">
        <v>1</v>
      </c>
      <c r="IE16" s="59" t="s">
        <v>49</v>
      </c>
      <c r="IF16" s="59"/>
      <c r="IG16" s="59"/>
      <c r="IH16" s="59"/>
      <c r="II16" s="59"/>
    </row>
    <row r="17" spans="1:239" ht="60" customHeight="1">
      <c r="A17" s="25">
        <v>1.4</v>
      </c>
      <c r="B17" s="67" t="s">
        <v>54</v>
      </c>
      <c r="C17" s="27" t="s">
        <v>58</v>
      </c>
      <c r="D17" s="64">
        <v>1</v>
      </c>
      <c r="E17" s="65" t="s">
        <v>49</v>
      </c>
      <c r="F17" s="42">
        <v>1500000</v>
      </c>
      <c r="G17" s="43"/>
      <c r="H17" s="44"/>
      <c r="I17" s="42" t="s">
        <v>27</v>
      </c>
      <c r="J17" s="45">
        <f t="shared" si="0"/>
        <v>1</v>
      </c>
      <c r="K17" s="46" t="s">
        <v>50</v>
      </c>
      <c r="L17" s="66" t="s">
        <v>48</v>
      </c>
      <c r="M17" s="60"/>
      <c r="N17" s="62"/>
      <c r="O17" s="69">
        <f t="shared" si="1"/>
        <v>0</v>
      </c>
      <c r="P17" s="63"/>
      <c r="Q17" s="62"/>
      <c r="R17" s="62"/>
      <c r="S17" s="61"/>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 t="shared" si="2"/>
        <v>0</v>
      </c>
      <c r="BB17" s="50">
        <f t="shared" si="3"/>
        <v>0</v>
      </c>
      <c r="BC17" s="39" t="str">
        <f t="shared" si="4"/>
        <v>USD Zero Only</v>
      </c>
      <c r="IA17" s="1">
        <v>1.4</v>
      </c>
      <c r="IB17" s="72" t="s">
        <v>64</v>
      </c>
      <c r="IC17" s="1" t="s">
        <v>58</v>
      </c>
      <c r="ID17" s="1">
        <v>1</v>
      </c>
      <c r="IE17" s="3" t="s">
        <v>49</v>
      </c>
    </row>
    <row r="18" spans="1:239" ht="64.5" customHeight="1">
      <c r="A18" s="25">
        <v>1.5</v>
      </c>
      <c r="B18" s="67" t="s">
        <v>54</v>
      </c>
      <c r="C18" s="27" t="s">
        <v>31</v>
      </c>
      <c r="D18" s="64">
        <v>1</v>
      </c>
      <c r="E18" s="65" t="s">
        <v>49</v>
      </c>
      <c r="F18" s="42">
        <v>1500000</v>
      </c>
      <c r="G18" s="43"/>
      <c r="H18" s="44"/>
      <c r="I18" s="42" t="s">
        <v>27</v>
      </c>
      <c r="J18" s="45">
        <f t="shared" si="0"/>
        <v>1</v>
      </c>
      <c r="K18" s="46" t="s">
        <v>50</v>
      </c>
      <c r="L18" s="66" t="s">
        <v>48</v>
      </c>
      <c r="M18" s="60"/>
      <c r="N18" s="62"/>
      <c r="O18" s="69">
        <f t="shared" si="1"/>
        <v>0</v>
      </c>
      <c r="P18" s="63"/>
      <c r="Q18" s="62"/>
      <c r="R18" s="62"/>
      <c r="S18" s="61"/>
      <c r="T18" s="47"/>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 t="shared" si="2"/>
        <v>0</v>
      </c>
      <c r="BB18" s="50">
        <f t="shared" si="3"/>
        <v>0</v>
      </c>
      <c r="BC18" s="39" t="str">
        <f t="shared" si="4"/>
        <v>USD Zero Only</v>
      </c>
      <c r="IA18" s="1">
        <v>1.5</v>
      </c>
      <c r="IB18" s="72" t="s">
        <v>64</v>
      </c>
      <c r="IC18" s="1" t="s">
        <v>31</v>
      </c>
      <c r="ID18" s="1">
        <v>1</v>
      </c>
      <c r="IE18" s="3" t="s">
        <v>49</v>
      </c>
    </row>
    <row r="19" spans="1:239" ht="65.25" customHeight="1">
      <c r="A19" s="25">
        <v>1.6</v>
      </c>
      <c r="B19" s="67" t="s">
        <v>54</v>
      </c>
      <c r="C19" s="27" t="s">
        <v>59</v>
      </c>
      <c r="D19" s="64">
        <v>1</v>
      </c>
      <c r="E19" s="65" t="s">
        <v>49</v>
      </c>
      <c r="F19" s="42">
        <v>1500000</v>
      </c>
      <c r="G19" s="43"/>
      <c r="H19" s="44"/>
      <c r="I19" s="42" t="s">
        <v>27</v>
      </c>
      <c r="J19" s="45">
        <f t="shared" si="0"/>
        <v>1</v>
      </c>
      <c r="K19" s="46" t="s">
        <v>50</v>
      </c>
      <c r="L19" s="66" t="s">
        <v>48</v>
      </c>
      <c r="M19" s="60"/>
      <c r="N19" s="62"/>
      <c r="O19" s="69">
        <f t="shared" si="1"/>
        <v>0</v>
      </c>
      <c r="P19" s="63"/>
      <c r="Q19" s="62"/>
      <c r="R19" s="62"/>
      <c r="S19" s="61"/>
      <c r="T19" s="47"/>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9">
        <f t="shared" si="2"/>
        <v>0</v>
      </c>
      <c r="BB19" s="50">
        <f t="shared" si="3"/>
        <v>0</v>
      </c>
      <c r="BC19" s="39" t="str">
        <f t="shared" si="4"/>
        <v>USD Zero Only</v>
      </c>
      <c r="IA19" s="1">
        <v>1.6</v>
      </c>
      <c r="IB19" s="72" t="s">
        <v>64</v>
      </c>
      <c r="IC19" s="1" t="s">
        <v>59</v>
      </c>
      <c r="ID19" s="1">
        <v>1</v>
      </c>
      <c r="IE19" s="3" t="s">
        <v>49</v>
      </c>
    </row>
    <row r="20" spans="1:239" ht="57.75" customHeight="1">
      <c r="A20" s="25">
        <v>1.7</v>
      </c>
      <c r="B20" s="67" t="s">
        <v>55</v>
      </c>
      <c r="C20" s="27" t="s">
        <v>60</v>
      </c>
      <c r="D20" s="64">
        <v>1</v>
      </c>
      <c r="E20" s="65" t="s">
        <v>49</v>
      </c>
      <c r="F20" s="42">
        <v>1500000</v>
      </c>
      <c r="G20" s="43"/>
      <c r="H20" s="44"/>
      <c r="I20" s="42" t="s">
        <v>27</v>
      </c>
      <c r="J20" s="45">
        <f t="shared" si="0"/>
        <v>1</v>
      </c>
      <c r="K20" s="46" t="s">
        <v>50</v>
      </c>
      <c r="L20" s="66" t="s">
        <v>48</v>
      </c>
      <c r="M20" s="60"/>
      <c r="N20" s="62"/>
      <c r="O20" s="69">
        <f t="shared" si="1"/>
        <v>0</v>
      </c>
      <c r="P20" s="63"/>
      <c r="Q20" s="62"/>
      <c r="R20" s="62"/>
      <c r="S20" s="61"/>
      <c r="T20" s="47"/>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 t="shared" si="2"/>
        <v>0</v>
      </c>
      <c r="BB20" s="50">
        <f t="shared" si="3"/>
        <v>0</v>
      </c>
      <c r="BC20" s="39" t="str">
        <f t="shared" si="4"/>
        <v>USD Zero Only</v>
      </c>
      <c r="IA20" s="1">
        <v>1.7</v>
      </c>
      <c r="IB20" s="72" t="s">
        <v>65</v>
      </c>
      <c r="IC20" s="1" t="s">
        <v>60</v>
      </c>
      <c r="ID20" s="1">
        <v>1</v>
      </c>
      <c r="IE20" s="3" t="s">
        <v>49</v>
      </c>
    </row>
    <row r="21" spans="1:239" ht="60" customHeight="1">
      <c r="A21" s="25">
        <v>1.8</v>
      </c>
      <c r="B21" s="67" t="s">
        <v>54</v>
      </c>
      <c r="C21" s="27" t="s">
        <v>61</v>
      </c>
      <c r="D21" s="64">
        <v>1</v>
      </c>
      <c r="E21" s="65" t="s">
        <v>49</v>
      </c>
      <c r="F21" s="42">
        <v>1500000</v>
      </c>
      <c r="G21" s="43"/>
      <c r="H21" s="44"/>
      <c r="I21" s="42" t="s">
        <v>27</v>
      </c>
      <c r="J21" s="45">
        <f t="shared" si="0"/>
        <v>1</v>
      </c>
      <c r="K21" s="46" t="s">
        <v>50</v>
      </c>
      <c r="L21" s="66" t="s">
        <v>48</v>
      </c>
      <c r="M21" s="60"/>
      <c r="N21" s="62"/>
      <c r="O21" s="69">
        <f t="shared" si="1"/>
        <v>0</v>
      </c>
      <c r="P21" s="63"/>
      <c r="Q21" s="62"/>
      <c r="R21" s="62"/>
      <c r="S21" s="61"/>
      <c r="T21" s="47"/>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9">
        <f t="shared" si="2"/>
        <v>0</v>
      </c>
      <c r="BB21" s="50">
        <f t="shared" si="3"/>
        <v>0</v>
      </c>
      <c r="BC21" s="39" t="str">
        <f t="shared" si="4"/>
        <v>USD Zero Only</v>
      </c>
      <c r="IA21" s="1">
        <v>1.8</v>
      </c>
      <c r="IB21" s="72" t="s">
        <v>64</v>
      </c>
      <c r="IC21" s="1" t="s">
        <v>61</v>
      </c>
      <c r="ID21" s="1">
        <v>1</v>
      </c>
      <c r="IE21" s="3" t="s">
        <v>49</v>
      </c>
    </row>
    <row r="22" spans="1:239" ht="62.25" customHeight="1">
      <c r="A22" s="25">
        <v>1.9</v>
      </c>
      <c r="B22" s="67" t="s">
        <v>54</v>
      </c>
      <c r="C22" s="27" t="s">
        <v>62</v>
      </c>
      <c r="D22" s="64">
        <v>1</v>
      </c>
      <c r="E22" s="65" t="s">
        <v>49</v>
      </c>
      <c r="F22" s="42">
        <v>1500000</v>
      </c>
      <c r="G22" s="43"/>
      <c r="H22" s="44"/>
      <c r="I22" s="42" t="s">
        <v>27</v>
      </c>
      <c r="J22" s="45">
        <f t="shared" si="0"/>
        <v>1</v>
      </c>
      <c r="K22" s="46" t="s">
        <v>50</v>
      </c>
      <c r="L22" s="66" t="s">
        <v>48</v>
      </c>
      <c r="M22" s="60"/>
      <c r="N22" s="62"/>
      <c r="O22" s="69">
        <f t="shared" si="1"/>
        <v>0</v>
      </c>
      <c r="P22" s="63"/>
      <c r="Q22" s="62"/>
      <c r="R22" s="62"/>
      <c r="S22" s="61"/>
      <c r="T22" s="47"/>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9">
        <f t="shared" si="2"/>
        <v>0</v>
      </c>
      <c r="BB22" s="50">
        <f t="shared" si="3"/>
        <v>0</v>
      </c>
      <c r="BC22" s="39" t="str">
        <f t="shared" si="4"/>
        <v>USD Zero Only</v>
      </c>
      <c r="IA22" s="1">
        <v>1.9</v>
      </c>
      <c r="IB22" s="72" t="s">
        <v>64</v>
      </c>
      <c r="IC22" s="1" t="s">
        <v>62</v>
      </c>
      <c r="ID22" s="1">
        <v>1</v>
      </c>
      <c r="IE22" s="3" t="s">
        <v>49</v>
      </c>
    </row>
    <row r="23" spans="1:55" ht="17.25" hidden="1">
      <c r="A23" s="51" t="s">
        <v>30</v>
      </c>
      <c r="B23" s="70"/>
      <c r="C23" s="53"/>
      <c r="D23" s="54"/>
      <c r="E23" s="54"/>
      <c r="F23" s="54"/>
      <c r="G23" s="54"/>
      <c r="H23" s="55"/>
      <c r="I23" s="55"/>
      <c r="J23" s="55"/>
      <c r="K23" s="55"/>
      <c r="L23" s="56"/>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57">
        <f>SUM(BA22:BA22)</f>
        <v>0</v>
      </c>
      <c r="BB23" s="57">
        <f>SUM(BB22:BB22)</f>
        <v>0</v>
      </c>
      <c r="BC23" s="39" t="str">
        <f>SpellNumber($E$2,BB23)</f>
        <v>INR,USD,JPY,EUR,CHF,GBP Zero Only</v>
      </c>
    </row>
    <row r="24" spans="1:55" ht="27" customHeight="1">
      <c r="A24" s="74" t="s">
        <v>66</v>
      </c>
      <c r="B24" s="52"/>
      <c r="C24" s="53"/>
      <c r="D24" s="54"/>
      <c r="E24" s="73"/>
      <c r="F24" s="73"/>
      <c r="G24" s="54"/>
      <c r="H24" s="55"/>
      <c r="I24" s="55"/>
      <c r="J24" s="55"/>
      <c r="K24" s="55"/>
      <c r="L24" s="56"/>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57">
        <f>SUM(BA14:BA23)</f>
        <v>0</v>
      </c>
      <c r="BB24" s="57">
        <f>SUM(BB14:BB23)</f>
        <v>0</v>
      </c>
      <c r="BC24" s="39" t="str">
        <f>SpellNumber($E$2,BB24)</f>
        <v>INR,USD,JPY,EUR,CHF,GBP Zero Only</v>
      </c>
    </row>
    <row r="25" spans="1:55" ht="30.75" customHeight="1">
      <c r="A25" s="51" t="s">
        <v>32</v>
      </c>
      <c r="B25" s="51"/>
      <c r="C25" s="75" t="str">
        <f>SpellNumber($E$2,BB23)</f>
        <v>INR,USD,JPY,EUR,CHF,GBP Zero Only</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row>
    <row r="26" ht="15"/>
    <row r="27" ht="15"/>
    <row r="28" ht="15"/>
    <row r="29" ht="15"/>
    <row r="30" ht="15"/>
    <row r="31" ht="15"/>
    <row r="32" ht="15"/>
    <row r="33" ht="15"/>
    <row r="34" ht="15"/>
    <row r="36" ht="15"/>
    <row r="37" ht="15"/>
  </sheetData>
  <sheetProtection password="EEC8" sheet="1"/>
  <mergeCells count="8">
    <mergeCell ref="C25:BC25"/>
    <mergeCell ref="A9:BC9"/>
    <mergeCell ref="A1:L1"/>
    <mergeCell ref="A4:BC4"/>
    <mergeCell ref="A5:BC5"/>
    <mergeCell ref="A6:BC6"/>
    <mergeCell ref="A7:BC7"/>
    <mergeCell ref="B8:BC8"/>
  </mergeCells>
  <dataValidations count="22">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D22">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7 L18 L19 L20 L13 L14 L15 L16 L22 L21">
      <formula1>"INR,USD,JPY,EUR,CHF,GBP"</formula1>
    </dataValidation>
    <dataValidation type="decimal" allowBlank="1" showInputMessage="1" showErrorMessage="1" promptTitle="Basic Rate Entry" prompt="Please enter Basic Rate in Quoted currency for this item. " errorTitle="Invaid Entry" error="Only Numeric Values are allowed. " sqref="M14:M22">
      <formula1>0</formula1>
      <formula2>999999999999999</formula2>
    </dataValidation>
    <dataValidation type="decimal" allowBlank="1" showInputMessage="1" showErrorMessage="1" promptTitle="GST Percentage" prompt="Please enter GST Percentage for this item, if any. " errorTitle="Invaid Entry" error="Only Numeric Values are allowed. " sqref="N14:N22">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22">
      <formula1>0</formula1>
      <formula2>999999999999999</formula2>
    </dataValidation>
    <dataValidation allowBlank="1" showInputMessage="1" showErrorMessage="1" promptTitle="Freight Charges" prompt="Please enter Freight Charges (unloading and Stacking) in INR, if any." sqref="P14:P22"/>
    <dataValidation type="decimal" allowBlank="1" showInputMessage="1" showErrorMessage="1" promptTitle="Any other Taxes/Duties" prompt="Please enter Any other Taxes/Duties in INR for this Item, if any." errorTitle="Invaid Entry" error="Only Numeric Values are allowed. " sqref="Q14:Q22">
      <formula1>0</formula1>
      <formula2>999999999999999</formula2>
    </dataValidation>
    <dataValidation type="decimal" allowBlank="1" showInputMessage="1" showErrorMessage="1" promptTitle="Estimated Rate" prompt=" Estimated Rate for this item. " errorTitle="Invalid Entry" error="Only Numeric Values are allowed. " sqref="F14:F22">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22">
      <formula1>0</formula1>
      <formula2>999999999999999</formula2>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2" t="s">
        <v>33</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2022-09-08T11:40:50Z</cp:lastPrinted>
  <dcterms:created xsi:type="dcterms:W3CDTF">2009-01-30T06:42:42Z</dcterms:created>
  <dcterms:modified xsi:type="dcterms:W3CDTF">2024-04-17T10:56:57Z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