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<sst xmlns="http://schemas.openxmlformats.org/spreadsheetml/2006/main" count="116" uniqueCount="60">
  <si>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</si>
  <si>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</si>
  <si>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</si>
  <si>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</si>
  <si>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</si>
  <si>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</si>
  <si>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</si>
  <si>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</si>
  <si>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</si>
  <si>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</si>
  <si>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</si>
  <si>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</si>
  <si>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</si>
  <si>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</si>
  <si>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</si>
  <si>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</si>
  <si>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</si>
  <si>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</si>
  <si>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</si>
  <si>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</si>
  <si>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</si>
  <si>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</si>
  <si>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</si>
  <si>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</si>
  <si>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</si>
  <si>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</si>
  <si>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</si>
  <si>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</si>
  <si>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</si>
  <si>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</si>
  <si>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</si>
  <si>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</si>
  <si>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</si>
  <si>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</si>
  <si>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</si>
  <si>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</si>
  <si>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</si>
  <si>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</si>
  <si>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</si>
  <si>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</si>
  <si>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</si>
  <si>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</si>
  <si>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</si>
  <si>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Construction of chamber for 100mm sluice plates</t>
  </si>
  <si>
    <t>item5</t>
  </si>
  <si>
    <t>Please Enable Macros to View BoQ information</t>
  </si>
  <si>
    <t>Select</t>
  </si>
  <si>
    <t>Name of the Bidder/ Bidding Firm / Company :</t>
  </si>
  <si>
    <r>
      <t xml:space="preserve">Estimated Rate
 in
</t>
    </r>
    <r>
      <rPr>
        <b/>
        <sz val="11"/>
        <color indexed="10"/>
        <rFont val="Arial"/>
        <family val="2"/>
      </rPr>
      <t>Rs.      P</t>
    </r>
  </si>
  <si>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</si>
  <si>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</si>
  <si>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</si>
  <si>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</si>
  <si>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</si>
  <si>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</si>
  <si>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Contract No: IIT(BHU)/IWD/</t>
  </si>
  <si>
    <t>Sqm</t>
  </si>
  <si>
    <t>Dismantling tile work in floors and roofs laid in cement mortar including stacking material within 50 metres lead. For thickness of tiles 10 mm to 25 mm   (15.23.1)</t>
  </si>
  <si>
    <t xml:space="preserve">Supply,Installation,Testing ,Fixing,and Base Mounting of Energy ,Meter on existing Meter Panel in the Faculty Apartment (C&amp;D Block)  including all accessries &amp; wiring works. 3Ph,4Wire LCD Type KWh suitable for integrating type, KWH, KVA, KVARH meters. Meters shall confirm to IEC 170 in all respects connection with Minimum 6sqmm FRLS PVC insulated Copper conductor single core cable and earthing etc. Make-L&amp;T/Havells/Jaipuriya/Schneide
</t>
  </si>
  <si>
    <t>Name of Work: Supply, Installation, Testing, Fixing and Mounting of Energy, Meter on existing Meter Panel in the Faculty Apartment (C&amp;D Block) IIT(BHU)</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</si>
</sst>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59" fillId="0" borderId="21" xfId="0"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1" xfId="0" applyFont="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0" zoomScaleNormal="70" zoomScalePageLayoutView="0" workbookViewId="0" topLeftCell="A1">
      <selection activeCell="B14" sqref="B14"/>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7" t="str">
        <f>B2&amp;" BoQ"</f>
        <v>Percentage BoQ</v>
      </c>
      <c r="B1" s="77"/>
      <c r="C1" s="77"/>
      <c r="D1" s="77"/>
      <c r="E1" s="77"/>
      <c r="F1" s="77"/>
      <c r="G1" s="77"/>
      <c r="H1" s="77"/>
      <c r="I1" s="77"/>
      <c r="J1" s="77"/>
      <c r="K1" s="77"/>
      <c r="L1" s="77"/>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8" t="s">
        <v>54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6" customHeight="1">
      <c r="A5" s="78" t="s">
        <v>59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27"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13.5"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4.75">
      <c r="A8" s="11" t="s">
        <v>47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13.5">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50</v>
      </c>
      <c r="IC13" s="38" t="s">
        <v>34</v>
      </c>
      <c r="IE13" s="39"/>
      <c r="IF13" s="39" t="s">
        <v>35</v>
      </c>
      <c r="IG13" s="39" t="s">
        <v>36</v>
      </c>
      <c r="IH13" s="39">
        <v>10</v>
      </c>
      <c r="II13" s="39" t="s">
        <v>37</v>
      </c>
    </row>
    <row r="14" spans="1:243" s="38" customFormat="1" ht="102" customHeight="1">
      <c r="A14" s="74">
        <v>1</v>
      </c>
      <c r="B14" s="83" t="s">
        <v>58</v>
      </c>
      <c r="C14" s="24" t="s">
        <v>38</v>
      </c>
      <c r="D14" s="73">
        <v>80</v>
      </c>
      <c r="E14" s="83" t="s">
        <v>39</v>
      </c>
      <c r="F14" s="73">
        <v>10000</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800000</v>
      </c>
      <c r="BB14" s="48">
        <f>BA14+SUM(N14:AZ14)</f>
        <v>800000</v>
      </c>
      <c r="BC14" s="37" t="str">
        <f>SpellNumber(L14,BB14)</f>
        <v>INR  Eight Lakh    Only</v>
      </c>
      <c r="IA14" s="38">
        <v>1</v>
      </c>
      <c r="IB14" s="72" t="s">
        <v>57</v>
      </c>
      <c r="IC14" s="38" t="s">
        <v>38</v>
      </c>
      <c r="ID14" s="38">
        <v>104</v>
      </c>
      <c r="IE14" s="39" t="s">
        <v>56</v>
      </c>
      <c r="IF14" s="39" t="s">
        <v>42</v>
      </c>
      <c r="IG14" s="39" t="s">
        <v>36</v>
      </c>
      <c r="IH14" s="39">
        <v>123.223</v>
      </c>
      <c r="II14" s="39" t="s">
        <v>39</v>
      </c>
    </row>
    <row r="15" spans="1:243" s="38" customFormat="1" ht="48" customHeight="1">
      <c r="A15" s="49" t="s">
        <v>51</v>
      </c>
      <c r="B15" s="50"/>
      <c r="C15" s="51"/>
      <c r="D15" s="52"/>
      <c r="E15" s="52"/>
      <c r="F15" s="52"/>
      <c r="G15" s="52"/>
      <c r="H15" s="53"/>
      <c r="I15" s="53"/>
      <c r="J15" s="53"/>
      <c r="K15" s="53"/>
      <c r="L15" s="54"/>
      <c r="BA15" s="55">
        <f>SUM(BA13:BA14)</f>
        <v>800000</v>
      </c>
      <c r="BB15" s="56">
        <f>SUM(BB13:BB14)</f>
        <v>800000</v>
      </c>
      <c r="BC15" s="37" t="str">
        <f>SpellNumber($E$2,BB15)</f>
        <v>INR  Eight Lakh    Only</v>
      </c>
      <c r="IE15" s="39">
        <v>4</v>
      </c>
      <c r="IF15" s="39" t="s">
        <v>43</v>
      </c>
      <c r="IG15" s="39" t="s">
        <v>44</v>
      </c>
      <c r="IH15" s="39">
        <v>10</v>
      </c>
      <c r="II15" s="39" t="s">
        <v>39</v>
      </c>
    </row>
    <row r="16" spans="1:243" s="65" customFormat="1" ht="18">
      <c r="A16" s="50" t="s">
        <v>52</v>
      </c>
      <c r="B16" s="57"/>
      <c r="C16" s="58"/>
      <c r="D16" s="59"/>
      <c r="E16" s="70" t="s">
        <v>46</v>
      </c>
      <c r="F16" s="71"/>
      <c r="G16" s="60"/>
      <c r="H16" s="61"/>
      <c r="I16" s="61"/>
      <c r="J16" s="61"/>
      <c r="K16" s="62"/>
      <c r="L16" s="63"/>
      <c r="M16" s="64"/>
      <c r="O16" s="38"/>
      <c r="P16" s="38"/>
      <c r="Q16" s="38"/>
      <c r="R16" s="38"/>
      <c r="S16" s="38"/>
      <c r="BA16" s="66">
        <f>IF(ISBLANK(F16),0,IF(E16="Excess (+)",ROUND(BA15+(BA15*F16),2),IF(E16="Less (-)",ROUND(BA15+(BA15*F16*(-1)),2),IF(E16="At Par",BA15,0))))</f>
        <v>0</v>
      </c>
      <c r="BB16" s="67">
        <f>ROUND(BA16,0)</f>
        <v>0</v>
      </c>
      <c r="BC16" s="37" t="str">
        <f>SpellNumber($E$2,BB16)</f>
        <v>INR Zero Only</v>
      </c>
      <c r="IE16" s="68"/>
      <c r="IF16" s="68"/>
      <c r="IG16" s="68"/>
      <c r="IH16" s="68"/>
      <c r="II16" s="68"/>
    </row>
    <row r="17" spans="1:243" s="65" customFormat="1" ht="18">
      <c r="A17" s="49" t="s">
        <v>53</v>
      </c>
      <c r="B17" s="49"/>
      <c r="C17" s="76" t="str">
        <f>SpellNumber($E$2,BB16)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68"/>
      <c r="IF17" s="68"/>
      <c r="IG17" s="68"/>
      <c r="IH17" s="68"/>
      <c r="II17" s="68"/>
    </row>
    <row r="18" ht="15"/>
    <row r="19" ht="15"/>
  </sheetData>
  <sheetProtection password="EEC8" sheet="1"/>
  <mergeCells count="8">
    <mergeCell ref="A9:BC9"/>
    <mergeCell ref="C17:BC17"/>
    <mergeCell ref="A1:L1"/>
    <mergeCell ref="A4:BC4"/>
    <mergeCell ref="A5:BC5"/>
    <mergeCell ref="A6:BC6"/>
    <mergeCell ref="A7:BC7"/>
    <mergeCell ref="B8:BC8"/>
  </mergeCells>
  <dataValidations count="19">
    <dataValidation type="list" allowBlank="1" showErrorMessage="1" sqref="E1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ErrorMessage="1" sqref="K13:K14">
      <formula1>"Partial Conversion,Full Conversion"</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L13 L14">
      <formula1>"INR"</formula1>
    </dataValidation>
    <dataValidation type="decimal" allowBlank="1" showErrorMessage="1" errorTitle="Invalid Entry" error="Only Numeric Values are allowed. " sqref="A13:A1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1" t="s">
        <v>45</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2024-02-29T07:38:27Z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