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52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<sst xmlns="http://schemas.openxmlformats.org/spreadsheetml/2006/main" count="403" uniqueCount="140">
  <si>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</si>
  <si>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</si>
  <si>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</si>
  <si>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</si>
  <si>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</si>
  <si>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</si>
  <si>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</si>
  <si>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</si>
  <si>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</si>
  <si>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</si>
  <si>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</si>
  <si>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</si>
  <si>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</si>
  <si>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</si>
  <si>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</si>
  <si>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</si>
  <si>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</si>
  <si>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</si>
  <si>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</si>
  <si>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</si>
  <si>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</si>
  <si>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</si>
  <si>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</si>
  <si>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</si>
  <si>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</si>
  <si>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</si>
  <si>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</si>
  <si>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</si>
  <si>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</si>
  <si>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</si>
  <si>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</si>
  <si>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</si>
  <si>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</si>
  <si>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</si>
  <si>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</si>
  <si>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</si>
  <si>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</si>
  <si>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</si>
  <si>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</si>
  <si>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</si>
  <si>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</si>
  <si>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</si>
  <si>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</si>
  <si>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</si>
  <si>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</si>
  <si>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</si>
  <si>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</si>
  <si>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</si>
  <si>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</si>
  <si>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</si>
  <si>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</si>
  <si>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</si>
  <si>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</si>
  <si>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</si>
  <si>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</si>
  <si>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</si>
  <si>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</si>
  <si>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</si>
  <si>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</si>
  <si>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</si>
  <si>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</si>
  <si>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</si>
  <si>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</si>
  <si>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</si>
  <si>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</si>
  <si>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</si>
  <si>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</si>
  <si>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</si>
  <si>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</si>
  <si>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</si>
  <si>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</si>
  <si>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</si>
  <si>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</si>
  <si>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</si>
  <si>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</si>
  <si>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</si>
  <si>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</si>
  <si>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</si>
  <si>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</si>
  <si>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</si>
  <si>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</si>
  <si>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</si>
  <si>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</si>
  <si>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</si>
  <si>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</si>
  <si>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</si>
  <si>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</si>
  <si>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</si>
  <si>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</si>
  <si>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</si>
  <si>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</si>
  <si>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</si>
  <si>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</si>
  <si>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</si>
  <si>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</si>
  <si>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</si>
  <si>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</si>
  <si>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</si>
  <si>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</si>
  <si>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</si>
  <si>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</si>
  <si>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</si>
  <si>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</si>
  <si>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</si>
  <si>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</si>
  <si>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</si>
  <si>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Providing and displaying of Syngonium golden mounted on moss stick 90 cm ht., 3 to 4 s placed in each pot at equal distance, well developed with full of fresh &amp; healthy leaves from bottom to top in 25 cm size of Earthen pot/Plastic pot &amp; as per direction of the officer-in-charge. (3.91)</t>
  </si>
  <si>
    <t>Providing and Displaying Adenium Obesum grafted well developed with fresh &amp; healthy 30 to 60 cm ht. in 25 cm size Earthen Pot/ Plastic Pot as per direction of the officer-in-charge. (5.5)</t>
  </si>
  <si>
    <t>Providing and stacking of Bottle palm of ht. 210-240 cm bottom girth 30-35 cm well developed in big HDPE bags. (7.11)</t>
  </si>
  <si>
    <t>Providing and Displaying Golden Bottle brush Topiary well developed with fresh &amp; healthy foliage 5 to 6 big ball 115 to 180 cm ht in 40 cm Cement Pot as per direction of the officer-in-charge. (5.33)</t>
  </si>
  <si>
    <t>Wiring for light point/ fan point/ exhaust fan point/ call bell pointwith 1.5 sq.mm FRLS PVC insulated copper conductor singlecore cable in surface / recessed medium class PVC conduit,with modular switch, modular plate, suitable GI box and earthingthe point with 1.5 sq.mm FRLS PVC insulated copper conductorsingle core cable etc. as required.
Group C</t>
  </si>
  <si>
    <t>Wiring for circuit/ submain wiring alongwith earth wire with the following sizes of FRLS PVC insulated copper conductor, singlecore cable in surface/ recessed medium class PVC conduit as required. Make-L&amp;T/Finolex/Polycab
2 X 2.5 sq. mm + 1 X 2.5 sq. mm earth wire</t>
  </si>
  <si>
    <t>2 X 4 sq. mm + 1 X 4 sq. mm earth wire</t>
  </si>
  <si>
    <t>2 X6sq. mm + 1 X 6 sq. mm earth wire</t>
  </si>
  <si>
    <t>4 X 6 sq. mm + 2 X 6 sq. mm earth wire</t>
  </si>
  <si>
    <t>Supplying and fixing suitable size GI/PVC box with modular plate and cover in front on surface or in recess, including providing and fixing 3 pin 5/6 A modular socket outlet and 5/6 A modular switch, connections etc. as required</t>
  </si>
  <si>
    <r>
      <t>Supplying and fixing suitable size GI box with modular plateand cover in front on surface or in recess, including providingand fixing 6 pin 5/6 A &amp; 15/16 A modular socket outlet and15/16 A modular switch, connections etc. as required.</t>
    </r>
    <r>
      <rPr>
        <b/>
        <sz val="10"/>
        <rFont val="Times New Roman"/>
        <family val="1"/>
      </rPr>
      <t xml:space="preserve">Make-L&amp;T/LEGRAND/ABB
</t>
    </r>
  </si>
  <si>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 
8 way , Double door </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</si>
  <si>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8 way (4 + 24), Double door </t>
  </si>
  <si>
    <t>Supplying and fixing 5 A to 32 A rating, 240/415 V, 10 kA, "C" curve, miniature circuit breaker suitable for inductive load of following poles in the existing MCB DB complete with connections, testing and commissioning etc. as required. Make L&amp;T/ABB/C&amp;S/Legrand/Hagger/Seimens/Schneider</t>
  </si>
  <si>
    <t>Single Pole MCB Make-L&amp;T/ABB/C&amp;S/Legrand/Hagger/Seimens/Schneider</t>
  </si>
  <si>
    <t xml:space="preserve">Double pole </t>
  </si>
  <si>
    <t>FP MCB 40/63 A Make-L&amp;T/ABB/C&amp;S/Legrand/Hagger/Seimens/Schneider</t>
  </si>
  <si>
    <r>
      <t xml:space="preserve">Supplying ,fixing Connecting &amp; Testing ,20W LED batten </t>
    </r>
    <r>
      <rPr>
        <b/>
        <sz val="10"/>
        <rFont val="Times New Roman"/>
        <family val="1"/>
      </rPr>
      <t>Make-Philipse/Syska/Wipro/CG</t>
    </r>
    <r>
      <rPr>
        <sz val="10"/>
        <rFont val="Times New Roman"/>
        <family val="1"/>
      </rPr>
      <t xml:space="preserve">
</t>
    </r>
  </si>
  <si>
    <r>
      <t xml:space="preserve">Supply &amp; Installation of 2X2 pure LED  false ceiling Surface Light  </t>
    </r>
    <r>
      <rPr>
        <b/>
        <sz val="10"/>
        <rFont val="Times New Roman"/>
        <family val="1"/>
      </rPr>
      <t>Make-Phillipse/Wipro/CG/Polycab</t>
    </r>
  </si>
  <si>
    <r>
      <t xml:space="preserve">Supplying and fixing of 230VAC 1Ph.400 mm ,900 rpm Wall Fan </t>
    </r>
    <r>
      <rPr>
        <b/>
        <sz val="10"/>
        <rFont val="Times New Roman"/>
        <family val="1"/>
      </rPr>
      <t xml:space="preserve">Make-ORIENT/CG/USHA/Bajaj  </t>
    </r>
  </si>
  <si>
    <r>
      <t>Supplying and fixing of 230VAC 1Ph. 1400mm dia Ceiling Fan (High Speed)  .  (</t>
    </r>
    <r>
      <rPr>
        <b/>
        <sz val="10"/>
        <rFont val="Times New Roman"/>
        <family val="1"/>
      </rPr>
      <t>Make: Usha / Crompton / Bajaj )</t>
    </r>
  </si>
  <si>
    <t>Supplying and fixing of 230VAC 1Ph.  Two module steeped type fan electronic regulator</t>
  </si>
  <si>
    <r>
      <t xml:space="preserve">Supplying and fixing of 230VAC 1Ph. 300 mm exhaust Fan  with sweep feature. </t>
    </r>
    <r>
      <rPr>
        <b/>
        <sz val="10"/>
        <rFont val="Times New Roman"/>
        <family val="1"/>
      </rPr>
      <t>( Make: Usha / ORIENT / CG)/Bajaj</t>
    </r>
  </si>
  <si>
    <t xml:space="preserve">4 Way Encloser Metal Box for FP MCB </t>
  </si>
  <si>
    <t xml:space="preserve">Earthing with G.I earth plate 600 mm X 600 mm X 6 mmthick including accessories, and providing masonry enclosurewith cover plate having locking arrangement and watering pipeof 2.7 meter long etc. with charcoal/ coke and salt as required.
</t>
  </si>
  <si>
    <t xml:space="preserve">Supplying &amp; laying 25mmx5mm G.I Strip at 0.50 meter belwo ground as strip on surface or in reces for connection etc. Connetion/termination with G.I Providing and fixing 25 mm X 5 mm on surface or in recess for connections etc. as required.
</t>
  </si>
  <si>
    <r>
      <t xml:space="preserve"> Supplying &amp; fixing suitable size GI/PVC box wih modular plate and cover in front on surface or in recess including providing and fixing 25 A modular socket outlet and 25 A modular SP MCB, “C” curve including connections, painting etc. as required. </t>
    </r>
    <r>
      <rPr>
        <b/>
        <sz val="10"/>
        <rFont val="Times New Roman"/>
        <family val="1"/>
      </rPr>
      <t xml:space="preserve">Make-L&amp;T/LEGRAND/ABB
</t>
    </r>
  </si>
  <si>
    <t xml:space="preserve">Supply and laying  of 3.5CX35 Sqmm  Armoured Aluminium  Cable  650/1100V grade as per IS 7098(Part 1) 1988 ,PVC insulated and PVC sheathed / XLPE power cable of 1.1 kV grade of following size, Laying and fixing of one number PVC insulated and PVC sheathed / XLPE power cable of 1.1 KV grade of following size on wall surface as required. Maek. Gloster,Havelles etc.
</t>
  </si>
  <si>
    <t>Supplying , installing testing and commissioning of following capacity 63amp TPN Distribution tap off box made of 1.6mm thick sheet steel encloser duly painted with powder coating on existing rising mains complete with FSU &amp;  HRC fuses , interconnection,earthing etc,as required.</t>
  </si>
  <si>
    <t>Points</t>
  </si>
  <si>
    <t>Mtrs</t>
  </si>
  <si>
    <t>Mtr</t>
  </si>
  <si>
    <t>Name of Work: Estimate for Electrical installation,illuminations and wiring in Student Counselling Services IIT(BHU)</t>
  </si>
  <si>
    <t>Contract No:   IIT(BHU)/IWD</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</si>
</sst>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1"/>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style="thin"/>
      <right style="thin"/>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1" xfId="0" applyFont="1" applyBorder="1" applyAlignment="1">
      <alignment horizontal="left" vertical="top" wrapText="1"/>
    </xf>
    <xf numFmtId="0" fontId="25" fillId="0" borderId="21" xfId="56" applyFont="1" applyBorder="1" applyAlignment="1">
      <alignment horizontal="left" vertical="top" wrapText="1"/>
      <protection/>
    </xf>
    <xf numFmtId="0" fontId="62" fillId="0" borderId="21" xfId="0" applyFont="1" applyBorder="1" applyAlignment="1">
      <alignment horizontal="left" vertical="top" wrapText="1"/>
    </xf>
    <xf numFmtId="0" fontId="62" fillId="0" borderId="21" xfId="0" applyFont="1" applyBorder="1" applyAlignment="1">
      <alignment horizontal="left" vertical="top"/>
    </xf>
    <xf numFmtId="0" fontId="25" fillId="0" borderId="21" xfId="0" applyFont="1" applyBorder="1" applyAlignment="1">
      <alignment horizontal="justify" vertical="top" wrapText="1"/>
    </xf>
    <xf numFmtId="0" fontId="63" fillId="0" borderId="21" xfId="0" applyFont="1" applyBorder="1" applyAlignment="1">
      <alignment wrapText="1"/>
    </xf>
    <xf numFmtId="0" fontId="63" fillId="0" borderId="21" xfId="0" applyFont="1" applyBorder="1" applyAlignment="1">
      <alignment vertical="top" wrapText="1"/>
    </xf>
    <xf numFmtId="0" fontId="0" fillId="0" borderId="23" xfId="0" applyBorder="1" applyAlignment="1">
      <alignment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4"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41"/>
  <sheetViews>
    <sheetView showGridLines="0" zoomScale="70" zoomScaleNormal="70" zoomScalePageLayoutView="0" workbookViewId="0" topLeftCell="A1">
      <selection activeCell="B24" sqref="B24"/>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91" t="str">
        <f>B2&amp;" BoQ"</f>
        <v>Percentage BoQ</v>
      </c>
      <c r="B1" s="91"/>
      <c r="C1" s="91"/>
      <c r="D1" s="91"/>
      <c r="E1" s="91"/>
      <c r="F1" s="91"/>
      <c r="G1" s="91"/>
      <c r="H1" s="91"/>
      <c r="I1" s="91"/>
      <c r="J1" s="91"/>
      <c r="K1" s="91"/>
      <c r="L1" s="91"/>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92" t="s">
        <v>69</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10"/>
      <c r="IF4" s="10"/>
      <c r="IG4" s="10"/>
      <c r="IH4" s="10"/>
      <c r="II4" s="10"/>
    </row>
    <row r="5" spans="1:243" s="9" customFormat="1" ht="36" customHeight="1">
      <c r="A5" s="92" t="s">
        <v>138</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IE5" s="10"/>
      <c r="IF5" s="10"/>
      <c r="IG5" s="10"/>
      <c r="IH5" s="10"/>
      <c r="II5" s="10"/>
    </row>
    <row r="6" spans="1:243" s="9" customFormat="1" ht="27" customHeight="1">
      <c r="A6" s="92" t="s">
        <v>139</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IE6" s="10"/>
      <c r="IF6" s="10"/>
      <c r="IG6" s="10"/>
      <c r="IH6" s="10"/>
      <c r="II6" s="10"/>
    </row>
    <row r="7" spans="1:243" s="9" customFormat="1" ht="15" hidden="1">
      <c r="A7" s="93" t="s">
        <v>7</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10"/>
      <c r="IF7" s="10"/>
      <c r="IG7" s="10"/>
      <c r="IH7" s="10"/>
      <c r="II7" s="10"/>
    </row>
    <row r="8" spans="1:243" s="12" customFormat="1" ht="60">
      <c r="A8" s="11" t="s">
        <v>66</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IE8" s="13"/>
      <c r="IF8" s="13"/>
      <c r="IG8" s="13"/>
      <c r="IH8" s="13"/>
      <c r="II8" s="13"/>
    </row>
    <row r="9" spans="1:243" s="14" customFormat="1" ht="15">
      <c r="A9" s="89" t="s">
        <v>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78</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80</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80</v>
      </c>
      <c r="IC13" s="38" t="s">
        <v>34</v>
      </c>
      <c r="IE13" s="39"/>
      <c r="IF13" s="39" t="s">
        <v>35</v>
      </c>
      <c r="IG13" s="39" t="s">
        <v>36</v>
      </c>
      <c r="IH13" s="39">
        <v>10</v>
      </c>
      <c r="II13" s="39" t="s">
        <v>37</v>
      </c>
    </row>
    <row r="14" spans="1:243" s="38" customFormat="1" ht="72" customHeight="1">
      <c r="A14" s="22">
        <v>1</v>
      </c>
      <c r="B14" s="81" t="s">
        <v>110</v>
      </c>
      <c r="C14" s="24" t="s">
        <v>38</v>
      </c>
      <c r="D14" s="78">
        <v>34</v>
      </c>
      <c r="E14" s="79" t="s">
        <v>135</v>
      </c>
      <c r="F14" s="78">
        <v>990</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33660</v>
      </c>
      <c r="BB14" s="48">
        <f aca="true" t="shared" si="2" ref="BB14:BB24">BA14+SUM(N14:AZ14)</f>
        <v>33660</v>
      </c>
      <c r="BC14" s="37" t="str">
        <f aca="true" t="shared" si="3" ref="BC14:BC24">SpellNumber(L14,BB14)</f>
        <v>INR  Thirty Three Thousand Six Hundred &amp; Sixty  Only</v>
      </c>
      <c r="IA14" s="38">
        <v>1</v>
      </c>
      <c r="IB14" s="77" t="s">
        <v>85</v>
      </c>
      <c r="IC14" s="38" t="s">
        <v>38</v>
      </c>
      <c r="ID14" s="38">
        <v>1446</v>
      </c>
      <c r="IE14" s="39" t="s">
        <v>81</v>
      </c>
      <c r="IF14" s="39" t="s">
        <v>42</v>
      </c>
      <c r="IG14" s="39" t="s">
        <v>36</v>
      </c>
      <c r="IH14" s="39">
        <v>123.223</v>
      </c>
      <c r="II14" s="39" t="s">
        <v>39</v>
      </c>
    </row>
    <row r="15" spans="1:243" s="38" customFormat="1" ht="72.75" customHeight="1">
      <c r="A15" s="22">
        <v>2</v>
      </c>
      <c r="B15" s="81" t="s">
        <v>111</v>
      </c>
      <c r="C15" s="24" t="s">
        <v>43</v>
      </c>
      <c r="D15" s="78">
        <v>155</v>
      </c>
      <c r="E15" s="79" t="s">
        <v>136</v>
      </c>
      <c r="F15" s="78">
        <v>167</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25885</v>
      </c>
      <c r="BB15" s="48">
        <f t="shared" si="2"/>
        <v>25885</v>
      </c>
      <c r="BC15" s="37" t="str">
        <f t="shared" si="3"/>
        <v>INR  Twenty Five Thousand Eight Hundred &amp; Eighty Five  Only</v>
      </c>
      <c r="IA15" s="38">
        <v>2</v>
      </c>
      <c r="IB15" s="77" t="s">
        <v>86</v>
      </c>
      <c r="IC15" s="38" t="s">
        <v>43</v>
      </c>
      <c r="ID15" s="38">
        <v>482</v>
      </c>
      <c r="IE15" s="39" t="s">
        <v>81</v>
      </c>
      <c r="IF15" s="39" t="s">
        <v>44</v>
      </c>
      <c r="IG15" s="39" t="s">
        <v>45</v>
      </c>
      <c r="IH15" s="39">
        <v>213</v>
      </c>
      <c r="II15" s="39" t="s">
        <v>39</v>
      </c>
    </row>
    <row r="16" spans="1:243" s="38" customFormat="1" ht="33" customHeight="1">
      <c r="A16" s="22">
        <v>3</v>
      </c>
      <c r="B16" s="81" t="s">
        <v>112</v>
      </c>
      <c r="C16" s="24" t="s">
        <v>46</v>
      </c>
      <c r="D16" s="78">
        <v>85</v>
      </c>
      <c r="E16" s="79" t="s">
        <v>136</v>
      </c>
      <c r="F16" s="78">
        <v>200</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17000</v>
      </c>
      <c r="BB16" s="48">
        <f t="shared" si="2"/>
        <v>17000</v>
      </c>
      <c r="BC16" s="37" t="str">
        <f t="shared" si="3"/>
        <v>INR  Seventeen Thousand    Only</v>
      </c>
      <c r="IA16" s="38">
        <v>3</v>
      </c>
      <c r="IB16" s="77" t="s">
        <v>87</v>
      </c>
      <c r="IC16" s="38" t="s">
        <v>46</v>
      </c>
      <c r="ID16" s="38">
        <v>241</v>
      </c>
      <c r="IE16" s="39" t="s">
        <v>81</v>
      </c>
      <c r="IF16" s="39" t="s">
        <v>35</v>
      </c>
      <c r="IG16" s="39" t="s">
        <v>47</v>
      </c>
      <c r="IH16" s="39">
        <v>10</v>
      </c>
      <c r="II16" s="39" t="s">
        <v>39</v>
      </c>
    </row>
    <row r="17" spans="1:243" s="38" customFormat="1" ht="40.5" customHeight="1">
      <c r="A17" s="22">
        <v>4</v>
      </c>
      <c r="B17" s="81" t="s">
        <v>113</v>
      </c>
      <c r="C17" s="24" t="s">
        <v>48</v>
      </c>
      <c r="D17" s="78">
        <v>20</v>
      </c>
      <c r="E17" s="79" t="s">
        <v>136</v>
      </c>
      <c r="F17" s="78">
        <v>249</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4980</v>
      </c>
      <c r="BB17" s="48">
        <f t="shared" si="2"/>
        <v>4980</v>
      </c>
      <c r="BC17" s="37" t="str">
        <f t="shared" si="3"/>
        <v>INR  Four Thousand Nine Hundred &amp; Eighty  Only</v>
      </c>
      <c r="IA17" s="38">
        <v>4</v>
      </c>
      <c r="IB17" s="77" t="s">
        <v>88</v>
      </c>
      <c r="IC17" s="38" t="s">
        <v>48</v>
      </c>
      <c r="ID17" s="38">
        <v>241</v>
      </c>
      <c r="IE17" s="39" t="s">
        <v>81</v>
      </c>
      <c r="IF17" s="39" t="s">
        <v>49</v>
      </c>
      <c r="IG17" s="39" t="s">
        <v>50</v>
      </c>
      <c r="IH17" s="39">
        <v>10</v>
      </c>
      <c r="II17" s="39" t="s">
        <v>39</v>
      </c>
    </row>
    <row r="18" spans="1:243" s="38" customFormat="1" ht="30" customHeight="1">
      <c r="A18" s="22">
        <v>5</v>
      </c>
      <c r="B18" s="81" t="s">
        <v>114</v>
      </c>
      <c r="C18" s="24" t="s">
        <v>51</v>
      </c>
      <c r="D18" s="78">
        <v>20</v>
      </c>
      <c r="E18" s="80" t="s">
        <v>136</v>
      </c>
      <c r="F18" s="78">
        <v>394</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7880</v>
      </c>
      <c r="BB18" s="48">
        <f t="shared" si="2"/>
        <v>7880</v>
      </c>
      <c r="BC18" s="37" t="str">
        <f t="shared" si="3"/>
        <v>INR  Seven Thousand Eight Hundred &amp; Eighty  Only</v>
      </c>
      <c r="IA18" s="38">
        <v>5</v>
      </c>
      <c r="IB18" s="77" t="s">
        <v>89</v>
      </c>
      <c r="IC18" s="38" t="s">
        <v>51</v>
      </c>
      <c r="ID18" s="38">
        <v>4819</v>
      </c>
      <c r="IE18" s="39" t="s">
        <v>68</v>
      </c>
      <c r="IF18" s="39" t="s">
        <v>42</v>
      </c>
      <c r="IG18" s="39" t="s">
        <v>36</v>
      </c>
      <c r="IH18" s="39">
        <v>123.223</v>
      </c>
      <c r="II18" s="39" t="s">
        <v>39</v>
      </c>
    </row>
    <row r="19" spans="1:243" s="38" customFormat="1" ht="52.5" customHeight="1">
      <c r="A19" s="22">
        <v>6</v>
      </c>
      <c r="B19" s="82" t="s">
        <v>115</v>
      </c>
      <c r="C19" s="24" t="s">
        <v>52</v>
      </c>
      <c r="D19" s="78">
        <v>18</v>
      </c>
      <c r="E19" s="79" t="s">
        <v>39</v>
      </c>
      <c r="F19" s="78">
        <v>401</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7218</v>
      </c>
      <c r="BB19" s="48">
        <f t="shared" si="2"/>
        <v>7218</v>
      </c>
      <c r="BC19" s="37" t="str">
        <f t="shared" si="3"/>
        <v>INR  Seven Thousand Two Hundred &amp; Eighteen  Only</v>
      </c>
      <c r="IA19" s="38">
        <v>6</v>
      </c>
      <c r="IB19" s="77" t="s">
        <v>90</v>
      </c>
      <c r="IC19" s="38" t="s">
        <v>52</v>
      </c>
      <c r="ID19" s="38">
        <v>482</v>
      </c>
      <c r="IE19" s="39" t="s">
        <v>81</v>
      </c>
      <c r="IF19" s="39" t="s">
        <v>44</v>
      </c>
      <c r="IG19" s="39" t="s">
        <v>45</v>
      </c>
      <c r="IH19" s="39">
        <v>213</v>
      </c>
      <c r="II19" s="39" t="s">
        <v>39</v>
      </c>
    </row>
    <row r="20" spans="1:243" s="38" customFormat="1" ht="42.75" customHeight="1">
      <c r="A20" s="22">
        <v>7</v>
      </c>
      <c r="B20" s="81" t="s">
        <v>116</v>
      </c>
      <c r="C20" s="24" t="s">
        <v>53</v>
      </c>
      <c r="D20" s="78">
        <v>20</v>
      </c>
      <c r="E20" s="80" t="s">
        <v>39</v>
      </c>
      <c r="F20" s="78">
        <v>495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9900</v>
      </c>
      <c r="BB20" s="48">
        <f t="shared" si="2"/>
        <v>9900</v>
      </c>
      <c r="BC20" s="37" t="str">
        <f t="shared" si="3"/>
        <v>INR  Nine Thousand Nine Hundred    Only</v>
      </c>
      <c r="IA20" s="38">
        <v>7</v>
      </c>
      <c r="IB20" s="77" t="s">
        <v>91</v>
      </c>
      <c r="IC20" s="38" t="s">
        <v>53</v>
      </c>
      <c r="ID20" s="38">
        <v>4819</v>
      </c>
      <c r="IE20" s="39" t="s">
        <v>68</v>
      </c>
      <c r="IF20" s="39" t="s">
        <v>35</v>
      </c>
      <c r="IG20" s="39" t="s">
        <v>47</v>
      </c>
      <c r="IH20" s="39">
        <v>10</v>
      </c>
      <c r="II20" s="39" t="s">
        <v>39</v>
      </c>
    </row>
    <row r="21" spans="1:243" s="38" customFormat="1" ht="70.5" customHeight="1">
      <c r="A21" s="22">
        <v>8</v>
      </c>
      <c r="B21" s="81" t="s">
        <v>117</v>
      </c>
      <c r="C21" s="24" t="s">
        <v>54</v>
      </c>
      <c r="D21" s="78">
        <v>1</v>
      </c>
      <c r="E21" s="80" t="s">
        <v>39</v>
      </c>
      <c r="F21" s="78">
        <v>1760</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1760</v>
      </c>
      <c r="BB21" s="48">
        <f t="shared" si="2"/>
        <v>1760</v>
      </c>
      <c r="BC21" s="37" t="str">
        <f t="shared" si="3"/>
        <v>INR  One Thousand Seven Hundred &amp; Sixty  Only</v>
      </c>
      <c r="IA21" s="38">
        <v>8</v>
      </c>
      <c r="IB21" s="38" t="s">
        <v>92</v>
      </c>
      <c r="IC21" s="38" t="s">
        <v>54</v>
      </c>
      <c r="ID21" s="38">
        <v>100</v>
      </c>
      <c r="IE21" s="39" t="s">
        <v>39</v>
      </c>
      <c r="IF21" s="39" t="s">
        <v>49</v>
      </c>
      <c r="IG21" s="39" t="s">
        <v>50</v>
      </c>
      <c r="IH21" s="39">
        <v>10</v>
      </c>
      <c r="II21" s="39" t="s">
        <v>39</v>
      </c>
    </row>
    <row r="22" spans="1:243" s="38" customFormat="1" ht="75.75" customHeight="1">
      <c r="A22" s="22">
        <v>9</v>
      </c>
      <c r="B22" s="82" t="s">
        <v>118</v>
      </c>
      <c r="C22" s="24" t="s">
        <v>55</v>
      </c>
      <c r="D22" s="78">
        <v>1</v>
      </c>
      <c r="E22" s="80" t="s">
        <v>39</v>
      </c>
      <c r="F22" s="78">
        <v>4601</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4601</v>
      </c>
      <c r="BB22" s="48">
        <f t="shared" si="2"/>
        <v>4601</v>
      </c>
      <c r="BC22" s="37" t="str">
        <f t="shared" si="3"/>
        <v>INR  Four Thousand Six Hundred &amp; One  Only</v>
      </c>
      <c r="IA22" s="38">
        <v>9</v>
      </c>
      <c r="IB22" s="77" t="s">
        <v>93</v>
      </c>
      <c r="IC22" s="38" t="s">
        <v>55</v>
      </c>
      <c r="ID22" s="38">
        <v>100</v>
      </c>
      <c r="IE22" s="39" t="s">
        <v>39</v>
      </c>
      <c r="IF22" s="39" t="s">
        <v>42</v>
      </c>
      <c r="IG22" s="39" t="s">
        <v>36</v>
      </c>
      <c r="IH22" s="39">
        <v>123.223</v>
      </c>
      <c r="II22" s="39" t="s">
        <v>39</v>
      </c>
    </row>
    <row r="23" spans="1:243" s="38" customFormat="1" ht="49.5" customHeight="1">
      <c r="A23" s="22">
        <v>10</v>
      </c>
      <c r="B23" s="81" t="s">
        <v>119</v>
      </c>
      <c r="C23" s="24" t="s">
        <v>56</v>
      </c>
      <c r="D23" s="78"/>
      <c r="E23" s="80"/>
      <c r="F23" s="78"/>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0</v>
      </c>
      <c r="BB23" s="48">
        <f t="shared" si="2"/>
        <v>0</v>
      </c>
      <c r="BC23" s="37" t="str">
        <f t="shared" si="3"/>
        <v>INR Zero Only</v>
      </c>
      <c r="IA23" s="38">
        <v>10</v>
      </c>
      <c r="IB23" s="77" t="s">
        <v>94</v>
      </c>
      <c r="IC23" s="38" t="s">
        <v>56</v>
      </c>
      <c r="ID23" s="38">
        <v>100</v>
      </c>
      <c r="IE23" s="39" t="s">
        <v>39</v>
      </c>
      <c r="IF23" s="39" t="s">
        <v>44</v>
      </c>
      <c r="IG23" s="39" t="s">
        <v>45</v>
      </c>
      <c r="IH23" s="39">
        <v>213</v>
      </c>
      <c r="II23" s="39" t="s">
        <v>39</v>
      </c>
    </row>
    <row r="24" spans="1:243" s="38" customFormat="1" ht="28.5" customHeight="1">
      <c r="A24" s="22">
        <v>11</v>
      </c>
      <c r="B24" s="83" t="s">
        <v>120</v>
      </c>
      <c r="C24" s="24" t="s">
        <v>57</v>
      </c>
      <c r="D24" s="78">
        <v>12</v>
      </c>
      <c r="E24" s="80" t="s">
        <v>39</v>
      </c>
      <c r="F24" s="78">
        <v>199</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2388</v>
      </c>
      <c r="BB24" s="48">
        <f t="shared" si="2"/>
        <v>2388</v>
      </c>
      <c r="BC24" s="37" t="str">
        <f t="shared" si="3"/>
        <v>INR  Two Thousand Three Hundred &amp; Eighty Eight  Only</v>
      </c>
      <c r="IA24" s="38">
        <v>11</v>
      </c>
      <c r="IB24" s="77" t="s">
        <v>95</v>
      </c>
      <c r="IC24" s="38" t="s">
        <v>57</v>
      </c>
      <c r="ID24" s="38">
        <v>100</v>
      </c>
      <c r="IE24" s="39" t="s">
        <v>39</v>
      </c>
      <c r="IF24" s="39" t="s">
        <v>35</v>
      </c>
      <c r="IG24" s="39" t="s">
        <v>47</v>
      </c>
      <c r="IH24" s="39">
        <v>10</v>
      </c>
      <c r="II24" s="39" t="s">
        <v>39</v>
      </c>
    </row>
    <row r="25" spans="1:243" s="38" customFormat="1" ht="28.5" customHeight="1">
      <c r="A25" s="22">
        <v>12</v>
      </c>
      <c r="B25" s="84" t="s">
        <v>121</v>
      </c>
      <c r="C25" s="24" t="s">
        <v>79</v>
      </c>
      <c r="D25" s="78">
        <v>1</v>
      </c>
      <c r="E25" s="80" t="s">
        <v>39</v>
      </c>
      <c r="F25" s="78">
        <v>556</v>
      </c>
      <c r="G25" s="41"/>
      <c r="H25" s="41"/>
      <c r="I25" s="40" t="s">
        <v>40</v>
      </c>
      <c r="J25" s="43">
        <f aca="true" t="shared" si="4" ref="J25:J38">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8">total_amount_ba($B$2,$D$2,D25,F25,J25,K25,M25)</f>
        <v>556</v>
      </c>
      <c r="BB25" s="48">
        <f aca="true" t="shared" si="6" ref="BB25:BB38">BA25+SUM(N25:AZ25)</f>
        <v>556</v>
      </c>
      <c r="BC25" s="37" t="str">
        <f aca="true" t="shared" si="7" ref="BC25:BC38">SpellNumber(L25,BB25)</f>
        <v>INR  Five Hundred &amp; Fifty Six  Only</v>
      </c>
      <c r="IA25" s="38">
        <v>12</v>
      </c>
      <c r="IB25" s="77" t="s">
        <v>96</v>
      </c>
      <c r="IC25" s="38" t="s">
        <v>79</v>
      </c>
      <c r="ID25" s="38">
        <v>75</v>
      </c>
      <c r="IE25" s="39" t="s">
        <v>39</v>
      </c>
      <c r="IF25" s="39" t="s">
        <v>42</v>
      </c>
      <c r="IG25" s="39" t="s">
        <v>36</v>
      </c>
      <c r="IH25" s="39">
        <v>123.223</v>
      </c>
      <c r="II25" s="39" t="s">
        <v>39</v>
      </c>
    </row>
    <row r="26" spans="1:243" s="38" customFormat="1" ht="28.5" customHeight="1">
      <c r="A26" s="22">
        <v>13</v>
      </c>
      <c r="B26" s="83" t="s">
        <v>122</v>
      </c>
      <c r="C26" s="24" t="s">
        <v>58</v>
      </c>
      <c r="D26" s="78">
        <v>1</v>
      </c>
      <c r="E26" s="80" t="s">
        <v>39</v>
      </c>
      <c r="F26" s="78">
        <v>2389</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2389</v>
      </c>
      <c r="BB26" s="48">
        <f t="shared" si="6"/>
        <v>2389</v>
      </c>
      <c r="BC26" s="37" t="str">
        <f t="shared" si="7"/>
        <v>INR  Two Thousand Three Hundred &amp; Eighty Nine  Only</v>
      </c>
      <c r="IA26" s="38">
        <v>13</v>
      </c>
      <c r="IB26" s="77" t="s">
        <v>97</v>
      </c>
      <c r="IC26" s="38" t="s">
        <v>58</v>
      </c>
      <c r="ID26" s="38">
        <v>75</v>
      </c>
      <c r="IE26" s="39" t="s">
        <v>39</v>
      </c>
      <c r="IF26" s="39" t="s">
        <v>44</v>
      </c>
      <c r="IG26" s="39" t="s">
        <v>45</v>
      </c>
      <c r="IH26" s="39">
        <v>213</v>
      </c>
      <c r="II26" s="39" t="s">
        <v>39</v>
      </c>
    </row>
    <row r="27" spans="1:243" s="38" customFormat="1" ht="28.5" customHeight="1">
      <c r="A27" s="22">
        <v>14</v>
      </c>
      <c r="B27" s="81" t="s">
        <v>123</v>
      </c>
      <c r="C27" s="24" t="s">
        <v>59</v>
      </c>
      <c r="D27" s="78">
        <v>5</v>
      </c>
      <c r="E27" s="80" t="s">
        <v>39</v>
      </c>
      <c r="F27" s="78">
        <v>415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2075</v>
      </c>
      <c r="BB27" s="48">
        <f t="shared" si="6"/>
        <v>2075</v>
      </c>
      <c r="BC27" s="37" t="str">
        <f t="shared" si="7"/>
        <v>INR  Two Thousand  &amp;Seventy Five  Only</v>
      </c>
      <c r="IA27" s="38">
        <v>14</v>
      </c>
      <c r="IB27" s="77" t="s">
        <v>98</v>
      </c>
      <c r="IC27" s="38" t="s">
        <v>59</v>
      </c>
      <c r="ID27" s="38">
        <v>100</v>
      </c>
      <c r="IE27" s="39" t="s">
        <v>39</v>
      </c>
      <c r="IF27" s="39" t="s">
        <v>35</v>
      </c>
      <c r="IG27" s="39" t="s">
        <v>47</v>
      </c>
      <c r="IH27" s="39">
        <v>10</v>
      </c>
      <c r="II27" s="39" t="s">
        <v>39</v>
      </c>
    </row>
    <row r="28" spans="1:243" s="38" customFormat="1" ht="39" customHeight="1">
      <c r="A28" s="22">
        <v>15</v>
      </c>
      <c r="B28" s="85" t="s">
        <v>124</v>
      </c>
      <c r="C28" s="24" t="s">
        <v>60</v>
      </c>
      <c r="D28" s="78">
        <v>22</v>
      </c>
      <c r="E28" s="80" t="s">
        <v>39</v>
      </c>
      <c r="F28" s="78">
        <v>4189</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92158</v>
      </c>
      <c r="BB28" s="48">
        <f t="shared" si="6"/>
        <v>92158</v>
      </c>
      <c r="BC28" s="37" t="str">
        <f t="shared" si="7"/>
        <v>INR  Ninety Two Thousand One Hundred &amp; Fifty Eight  Only</v>
      </c>
      <c r="IA28" s="38">
        <v>15</v>
      </c>
      <c r="IB28" s="77" t="s">
        <v>99</v>
      </c>
      <c r="IC28" s="38" t="s">
        <v>60</v>
      </c>
      <c r="ID28" s="38">
        <v>100</v>
      </c>
      <c r="IE28" s="39" t="s">
        <v>39</v>
      </c>
      <c r="IF28" s="39" t="s">
        <v>49</v>
      </c>
      <c r="IG28" s="39" t="s">
        <v>50</v>
      </c>
      <c r="IH28" s="39">
        <v>10</v>
      </c>
      <c r="II28" s="39" t="s">
        <v>39</v>
      </c>
    </row>
    <row r="29" spans="1:243" s="38" customFormat="1" ht="22.5" customHeight="1">
      <c r="A29" s="22">
        <v>16</v>
      </c>
      <c r="B29" s="81" t="s">
        <v>125</v>
      </c>
      <c r="C29" s="24" t="s">
        <v>61</v>
      </c>
      <c r="D29" s="78">
        <v>2</v>
      </c>
      <c r="E29" s="80" t="s">
        <v>39</v>
      </c>
      <c r="F29" s="78">
        <v>3081</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6162</v>
      </c>
      <c r="BB29" s="48">
        <f t="shared" si="6"/>
        <v>6162</v>
      </c>
      <c r="BC29" s="37" t="str">
        <f t="shared" si="7"/>
        <v>INR  Six Thousand One Hundred &amp; Sixty Two  Only</v>
      </c>
      <c r="IA29" s="38">
        <v>16</v>
      </c>
      <c r="IB29" s="77" t="s">
        <v>100</v>
      </c>
      <c r="IC29" s="38" t="s">
        <v>61</v>
      </c>
      <c r="ID29" s="38">
        <v>100</v>
      </c>
      <c r="IE29" s="39" t="s">
        <v>39</v>
      </c>
      <c r="IF29" s="39" t="s">
        <v>44</v>
      </c>
      <c r="IG29" s="39" t="s">
        <v>63</v>
      </c>
      <c r="IH29" s="39">
        <v>10</v>
      </c>
      <c r="II29" s="39" t="s">
        <v>39</v>
      </c>
    </row>
    <row r="30" spans="1:243" s="38" customFormat="1" ht="34.5" customHeight="1">
      <c r="A30" s="22">
        <v>17</v>
      </c>
      <c r="B30" s="85" t="s">
        <v>126</v>
      </c>
      <c r="C30" s="24" t="s">
        <v>62</v>
      </c>
      <c r="D30" s="78">
        <v>4</v>
      </c>
      <c r="E30" s="80" t="s">
        <v>39</v>
      </c>
      <c r="F30" s="78">
        <v>2450</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9800</v>
      </c>
      <c r="BB30" s="48">
        <f t="shared" si="6"/>
        <v>9800</v>
      </c>
      <c r="BC30" s="37" t="str">
        <f t="shared" si="7"/>
        <v>INR  Nine Thousand Eight Hundred    Only</v>
      </c>
      <c r="IA30" s="38">
        <v>17</v>
      </c>
      <c r="IB30" s="77" t="s">
        <v>101</v>
      </c>
      <c r="IC30" s="38" t="s">
        <v>62</v>
      </c>
      <c r="ID30" s="38">
        <v>100</v>
      </c>
      <c r="IE30" s="39" t="s">
        <v>39</v>
      </c>
      <c r="IF30" s="39" t="s">
        <v>44</v>
      </c>
      <c r="IG30" s="39" t="s">
        <v>63</v>
      </c>
      <c r="IH30" s="39">
        <v>10</v>
      </c>
      <c r="II30" s="39" t="s">
        <v>39</v>
      </c>
    </row>
    <row r="31" spans="1:243" s="38" customFormat="1" ht="26.25" customHeight="1">
      <c r="A31" s="22">
        <v>18</v>
      </c>
      <c r="B31" s="85" t="s">
        <v>127</v>
      </c>
      <c r="C31" s="24" t="s">
        <v>70</v>
      </c>
      <c r="D31" s="78">
        <v>4</v>
      </c>
      <c r="E31" s="80" t="s">
        <v>39</v>
      </c>
      <c r="F31" s="78">
        <v>342</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1368</v>
      </c>
      <c r="BB31" s="48">
        <f t="shared" si="6"/>
        <v>1368</v>
      </c>
      <c r="BC31" s="37" t="str">
        <f t="shared" si="7"/>
        <v>INR  One Thousand Three Hundred &amp; Sixty Eight  Only</v>
      </c>
      <c r="IA31" s="38">
        <v>18</v>
      </c>
      <c r="IB31" s="77" t="s">
        <v>102</v>
      </c>
      <c r="IC31" s="38" t="s">
        <v>70</v>
      </c>
      <c r="ID31" s="38">
        <v>100</v>
      </c>
      <c r="IE31" s="39" t="s">
        <v>39</v>
      </c>
      <c r="IF31" s="39" t="s">
        <v>44</v>
      </c>
      <c r="IG31" s="39" t="s">
        <v>63</v>
      </c>
      <c r="IH31" s="39">
        <v>10</v>
      </c>
      <c r="II31" s="39" t="s">
        <v>39</v>
      </c>
    </row>
    <row r="32" spans="1:243" s="38" customFormat="1" ht="29.25" customHeight="1">
      <c r="A32" s="22">
        <v>19</v>
      </c>
      <c r="B32" s="85" t="s">
        <v>128</v>
      </c>
      <c r="C32" s="24" t="s">
        <v>71</v>
      </c>
      <c r="D32" s="78">
        <v>2</v>
      </c>
      <c r="E32" s="80" t="s">
        <v>39</v>
      </c>
      <c r="F32" s="78">
        <v>3191</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6382</v>
      </c>
      <c r="BB32" s="48">
        <f>BA32+SUM(N32:AZ32)</f>
        <v>6382</v>
      </c>
      <c r="BC32" s="37" t="str">
        <f>SpellNumber(L32,BB32)</f>
        <v>INR  Six Thousand Three Hundred &amp; Eighty Two  Only</v>
      </c>
      <c r="IA32" s="38">
        <v>19</v>
      </c>
      <c r="IB32" s="77" t="s">
        <v>103</v>
      </c>
      <c r="IC32" s="38" t="s">
        <v>71</v>
      </c>
      <c r="ID32" s="38">
        <v>75</v>
      </c>
      <c r="IE32" s="39" t="s">
        <v>39</v>
      </c>
      <c r="IF32" s="39" t="s">
        <v>44</v>
      </c>
      <c r="IG32" s="39" t="s">
        <v>63</v>
      </c>
      <c r="IH32" s="39">
        <v>10</v>
      </c>
      <c r="II32" s="39" t="s">
        <v>39</v>
      </c>
    </row>
    <row r="33" spans="1:243" s="38" customFormat="1" ht="30" customHeight="1">
      <c r="A33" s="22">
        <v>20</v>
      </c>
      <c r="B33" s="86" t="s">
        <v>129</v>
      </c>
      <c r="C33" s="24" t="s">
        <v>72</v>
      </c>
      <c r="D33" s="78">
        <v>1</v>
      </c>
      <c r="E33" s="80" t="s">
        <v>39</v>
      </c>
      <c r="F33" s="78">
        <v>608</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608</v>
      </c>
      <c r="BB33" s="48">
        <f t="shared" si="6"/>
        <v>608</v>
      </c>
      <c r="BC33" s="37" t="str">
        <f t="shared" si="7"/>
        <v>INR  Six Hundred &amp; Eight  Only</v>
      </c>
      <c r="IA33" s="38">
        <v>20</v>
      </c>
      <c r="IB33" s="77" t="s">
        <v>104</v>
      </c>
      <c r="IC33" s="38" t="s">
        <v>72</v>
      </c>
      <c r="ID33" s="38">
        <v>100</v>
      </c>
      <c r="IE33" s="39" t="s">
        <v>39</v>
      </c>
      <c r="IF33" s="39" t="s">
        <v>44</v>
      </c>
      <c r="IG33" s="39" t="s">
        <v>63</v>
      </c>
      <c r="IH33" s="39">
        <v>10</v>
      </c>
      <c r="II33" s="39" t="s">
        <v>39</v>
      </c>
    </row>
    <row r="34" spans="1:243" s="38" customFormat="1" ht="45.75" customHeight="1">
      <c r="A34" s="22">
        <v>21</v>
      </c>
      <c r="B34" s="87" t="s">
        <v>130</v>
      </c>
      <c r="C34" s="24" t="s">
        <v>73</v>
      </c>
      <c r="D34" s="78">
        <v>1</v>
      </c>
      <c r="E34" s="80" t="s">
        <v>39</v>
      </c>
      <c r="F34" s="78">
        <v>6216</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6216</v>
      </c>
      <c r="BB34" s="48">
        <f t="shared" si="6"/>
        <v>6216</v>
      </c>
      <c r="BC34" s="37" t="str">
        <f t="shared" si="7"/>
        <v>INR  Six Thousand Two Hundred &amp; Sixteen  Only</v>
      </c>
      <c r="IA34" s="38">
        <v>21</v>
      </c>
      <c r="IB34" s="77" t="s">
        <v>105</v>
      </c>
      <c r="IC34" s="38" t="s">
        <v>73</v>
      </c>
      <c r="ID34" s="38">
        <v>100</v>
      </c>
      <c r="IE34" s="39" t="s">
        <v>39</v>
      </c>
      <c r="IF34" s="39" t="s">
        <v>44</v>
      </c>
      <c r="IG34" s="39" t="s">
        <v>63</v>
      </c>
      <c r="IH34" s="39">
        <v>10</v>
      </c>
      <c r="II34" s="39" t="s">
        <v>39</v>
      </c>
    </row>
    <row r="35" spans="1:243" s="38" customFormat="1" ht="54" customHeight="1">
      <c r="A35" s="22">
        <v>22</v>
      </c>
      <c r="B35" s="87" t="s">
        <v>131</v>
      </c>
      <c r="C35" s="24" t="s">
        <v>74</v>
      </c>
      <c r="D35" s="78">
        <v>20</v>
      </c>
      <c r="E35" s="80" t="s">
        <v>136</v>
      </c>
      <c r="F35" s="78">
        <v>57</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1140</v>
      </c>
      <c r="BB35" s="48">
        <f t="shared" si="6"/>
        <v>1140</v>
      </c>
      <c r="BC35" s="37" t="str">
        <f t="shared" si="7"/>
        <v>INR  One Thousand One Hundred &amp; Forty  Only</v>
      </c>
      <c r="IA35" s="38">
        <v>22</v>
      </c>
      <c r="IB35" s="77" t="s">
        <v>106</v>
      </c>
      <c r="IC35" s="38" t="s">
        <v>74</v>
      </c>
      <c r="ID35" s="38">
        <v>100</v>
      </c>
      <c r="IE35" s="39" t="s">
        <v>39</v>
      </c>
      <c r="IF35" s="39" t="s">
        <v>44</v>
      </c>
      <c r="IG35" s="39" t="s">
        <v>63</v>
      </c>
      <c r="IH35" s="39">
        <v>10</v>
      </c>
      <c r="II35" s="39" t="s">
        <v>39</v>
      </c>
    </row>
    <row r="36" spans="1:243" s="38" customFormat="1" ht="46.5" customHeight="1">
      <c r="A36" s="22">
        <v>23</v>
      </c>
      <c r="B36" s="81" t="s">
        <v>132</v>
      </c>
      <c r="C36" s="24" t="s">
        <v>75</v>
      </c>
      <c r="D36" s="78">
        <v>5</v>
      </c>
      <c r="E36" s="80" t="s">
        <v>39</v>
      </c>
      <c r="F36" s="78">
        <v>639</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3195</v>
      </c>
      <c r="BB36" s="48">
        <f t="shared" si="6"/>
        <v>3195</v>
      </c>
      <c r="BC36" s="37" t="str">
        <f t="shared" si="7"/>
        <v>INR  Three Thousand One Hundred &amp; Ninety Five  Only</v>
      </c>
      <c r="IA36" s="38">
        <v>23</v>
      </c>
      <c r="IB36" s="77" t="s">
        <v>107</v>
      </c>
      <c r="IC36" s="38" t="s">
        <v>75</v>
      </c>
      <c r="ID36" s="38">
        <v>75</v>
      </c>
      <c r="IE36" s="39" t="s">
        <v>39</v>
      </c>
      <c r="IF36" s="39" t="s">
        <v>44</v>
      </c>
      <c r="IG36" s="39" t="s">
        <v>63</v>
      </c>
      <c r="IH36" s="39">
        <v>10</v>
      </c>
      <c r="II36" s="39" t="s">
        <v>39</v>
      </c>
    </row>
    <row r="37" spans="1:243" s="38" customFormat="1" ht="66" customHeight="1">
      <c r="A37" s="22">
        <v>24</v>
      </c>
      <c r="B37" s="85" t="s">
        <v>133</v>
      </c>
      <c r="C37" s="24" t="s">
        <v>76</v>
      </c>
      <c r="D37" s="78">
        <v>50</v>
      </c>
      <c r="E37" s="80" t="s">
        <v>137</v>
      </c>
      <c r="F37" s="78">
        <v>527</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26350</v>
      </c>
      <c r="BB37" s="48">
        <f t="shared" si="6"/>
        <v>26350</v>
      </c>
      <c r="BC37" s="37" t="str">
        <f t="shared" si="7"/>
        <v>INR  Twenty Six Thousand Three Hundred &amp; Fifty  Only</v>
      </c>
      <c r="IA37" s="38">
        <v>24</v>
      </c>
      <c r="IB37" s="77" t="s">
        <v>108</v>
      </c>
      <c r="IC37" s="38" t="s">
        <v>76</v>
      </c>
      <c r="ID37" s="38">
        <v>75</v>
      </c>
      <c r="IE37" s="39" t="s">
        <v>39</v>
      </c>
      <c r="IF37" s="39" t="s">
        <v>44</v>
      </c>
      <c r="IG37" s="39" t="s">
        <v>63</v>
      </c>
      <c r="IH37" s="39">
        <v>10</v>
      </c>
      <c r="II37" s="39" t="s">
        <v>39</v>
      </c>
    </row>
    <row r="38" spans="1:243" s="38" customFormat="1" ht="53.25" customHeight="1">
      <c r="A38" s="22">
        <v>25</v>
      </c>
      <c r="B38" s="88" t="s">
        <v>134</v>
      </c>
      <c r="C38" s="24" t="s">
        <v>77</v>
      </c>
      <c r="D38" s="78">
        <v>1</v>
      </c>
      <c r="E38" s="80" t="s">
        <v>39</v>
      </c>
      <c r="F38" s="78">
        <v>9633</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9633</v>
      </c>
      <c r="BB38" s="48">
        <f t="shared" si="6"/>
        <v>9633</v>
      </c>
      <c r="BC38" s="37" t="str">
        <f t="shared" si="7"/>
        <v>INR  Nine Thousand Six Hundred &amp; Thirty Three  Only</v>
      </c>
      <c r="IA38" s="38">
        <v>25</v>
      </c>
      <c r="IB38" s="77" t="s">
        <v>109</v>
      </c>
      <c r="IC38" s="38" t="s">
        <v>77</v>
      </c>
      <c r="ID38" s="38">
        <v>50</v>
      </c>
      <c r="IE38" s="39" t="s">
        <v>39</v>
      </c>
      <c r="IF38" s="39" t="s">
        <v>44</v>
      </c>
      <c r="IG38" s="39" t="s">
        <v>63</v>
      </c>
      <c r="IH38" s="39">
        <v>10</v>
      </c>
      <c r="II38" s="39" t="s">
        <v>39</v>
      </c>
    </row>
    <row r="39" spans="1:243" s="38" customFormat="1" ht="48" customHeight="1">
      <c r="A39" s="53" t="s">
        <v>82</v>
      </c>
      <c r="B39" s="54"/>
      <c r="C39" s="55"/>
      <c r="D39" s="56"/>
      <c r="E39" s="56"/>
      <c r="F39" s="56"/>
      <c r="G39" s="56"/>
      <c r="H39" s="57"/>
      <c r="I39" s="57"/>
      <c r="J39" s="57"/>
      <c r="K39" s="57"/>
      <c r="L39" s="58"/>
      <c r="BA39" s="59">
        <f>SUM(BA13:BA38)</f>
        <v>283304</v>
      </c>
      <c r="BB39" s="60">
        <f>SUM(BB13:BB38)</f>
        <v>283304</v>
      </c>
      <c r="BC39" s="37" t="str">
        <f>SpellNumber($E$2,BB39)</f>
        <v>INR  Two Lakh Eighty Three Thousand Three Hundred &amp; Four  Only</v>
      </c>
      <c r="IE39" s="39">
        <v>4</v>
      </c>
      <c r="IF39" s="39" t="s">
        <v>44</v>
      </c>
      <c r="IG39" s="39" t="s">
        <v>63</v>
      </c>
      <c r="IH39" s="39">
        <v>10</v>
      </c>
      <c r="II39" s="39" t="s">
        <v>39</v>
      </c>
    </row>
    <row r="40" spans="1:243" s="69" customFormat="1" ht="18">
      <c r="A40" s="54" t="s">
        <v>83</v>
      </c>
      <c r="B40" s="61"/>
      <c r="C40" s="62"/>
      <c r="D40" s="63"/>
      <c r="E40" s="75" t="s">
        <v>65</v>
      </c>
      <c r="F40" s="76"/>
      <c r="G40" s="64"/>
      <c r="H40" s="65"/>
      <c r="I40" s="65"/>
      <c r="J40" s="65"/>
      <c r="K40" s="66"/>
      <c r="L40" s="67"/>
      <c r="M40" s="68"/>
      <c r="O40" s="38"/>
      <c r="P40" s="38"/>
      <c r="Q40" s="38"/>
      <c r="R40" s="38"/>
      <c r="S40" s="38"/>
      <c r="BA40" s="70">
        <f>IF(ISBLANK(F40),0,IF(E40="Excess (+)",ROUND(BA39+(BA39*F40),2),IF(E40="Less (-)",ROUND(BA39+(BA39*F40*(-1)),2),IF(E40="At Par",BA39,0))))</f>
        <v>0</v>
      </c>
      <c r="BB40" s="71">
        <f>ROUND(BA40,0)</f>
        <v>0</v>
      </c>
      <c r="BC40" s="37" t="str">
        <f>SpellNumber($E$2,BB40)</f>
        <v>INR Zero Only</v>
      </c>
      <c r="IE40" s="72"/>
      <c r="IF40" s="72"/>
      <c r="IG40" s="72"/>
      <c r="IH40" s="72"/>
      <c r="II40" s="72"/>
    </row>
    <row r="41" spans="1:243" s="69" customFormat="1" ht="18">
      <c r="A41" s="53" t="s">
        <v>84</v>
      </c>
      <c r="B41" s="53"/>
      <c r="C41" s="90" t="str">
        <f>SpellNumber($E$2,BB40)</f>
        <v>INR Zero Only</v>
      </c>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IE41" s="72"/>
      <c r="IF41" s="72"/>
      <c r="IG41" s="72"/>
      <c r="IH41" s="72"/>
      <c r="II41" s="72"/>
    </row>
    <row r="42" ht="15"/>
    <row r="43" ht="15"/>
    <row r="44" ht="15"/>
    <row r="45" ht="15"/>
    <row r="46" ht="15"/>
    <row r="47" ht="15"/>
    <row r="48" ht="15"/>
  </sheetData>
  <sheetProtection password="EEC8" sheet="1"/>
  <mergeCells count="8">
    <mergeCell ref="A9:BC9"/>
    <mergeCell ref="C41:BC41"/>
    <mergeCell ref="A1:L1"/>
    <mergeCell ref="A4:BC4"/>
    <mergeCell ref="A5:BC5"/>
    <mergeCell ref="A6:BC6"/>
    <mergeCell ref="A7:BC7"/>
    <mergeCell ref="B8:BC8"/>
  </mergeCells>
  <dataValidations count="21">
    <dataValidation type="list" allowBlank="1" showErrorMessage="1" sqref="E40">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0">
      <formula1>0</formula1>
      <formula2>99.9</formula2>
    </dataValidation>
    <dataValidation type="decimal" allowBlank="1" showInputMessage="1" showErrorMessage="1" promptTitle="Rate Entry" prompt="Please enter the Rate in Rupees for this item. " errorTitle="Invaid Entry" error="Only Numeric Values are allowed. " sqref="H28:H38">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3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38">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0">
      <formula1>IF(E40="Select",-1,IF(E40="At Par",0,0))</formula1>
      <formula2>IF(E40="Select",-1,IF(E40="At Par",0,0.99))</formula2>
    </dataValidation>
    <dataValidation type="list" allowBlank="1" showErrorMessage="1" sqref="K13:K38">
      <formula1>"Partial Conversion,Full Conversion"</formula1>
      <formula2>0</formula2>
    </dataValidation>
    <dataValidation allowBlank="1" showInputMessage="1" showErrorMessage="1" promptTitle="Addition / Deduction" prompt="Please Choose the correct One" sqref="J13:J38">
      <formula1>0</formula1>
      <formula2>0</formula2>
    </dataValidation>
    <dataValidation type="list" showErrorMessage="1" sqref="I13:I38">
      <formula1>"Excess(+),Less(-)"</formula1>
      <formula2>0</formula2>
    </dataValidation>
    <dataValidation allowBlank="1" showInputMessage="1" showErrorMessage="1" promptTitle="Itemcode/Make" prompt="Please enter text" sqref="C13:C3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8">
      <formula1>0</formula1>
      <formula2>999999999999999</formula2>
    </dataValidation>
    <dataValidation allowBlank="1" showInputMessage="1" showErrorMessage="1" promptTitle="Units" prompt="Please enter Units in text" sqref="E13:E38">
      <formula1>0</formula1>
      <formula2>0</formula2>
    </dataValidation>
    <dataValidation type="decimal" allowBlank="1" showInputMessage="1" showErrorMessage="1" promptTitle="Quantity" prompt="Please enter the Quantity for this item. " errorTitle="Invalid Entry" error="Only Numeric Values are allowed. " sqref="D13:D38 F13:F38">
      <formula1>0</formula1>
      <formula2>999999999999999</formula2>
    </dataValidation>
    <dataValidation type="list" allowBlank="1" showInputMessage="1" showErrorMessage="1" sqref="L13:L38">
      <formula1>"INR"</formula1>
    </dataValidation>
    <dataValidation type="decimal" allowBlank="1" showErrorMessage="1" errorTitle="Invalid Entry" error="Only Numeric Values are allowed. " sqref="A13:A38">
      <formula1>0</formula1>
      <formula2>999999999999999</formula2>
    </dataValidation>
  </dataValidations>
  <printOptions/>
  <pageMargins left="0.7" right="0.7" top="0.75" bottom="0.75" header="0.511805555555556" footer="0.511805555555556"/>
  <pageSetup fitToHeight="1" fitToWidth="1" horizontalDpi="300" verticalDpi="300" orientation="portrait" paperSize="9" scale="3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5" t="s">
        <v>64</v>
      </c>
      <c r="F6" s="95"/>
      <c r="G6" s="95"/>
      <c r="H6" s="95"/>
      <c r="I6" s="95"/>
      <c r="J6" s="95"/>
      <c r="K6" s="95"/>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2023-05-17T06:49:39Z</cp:lastPrinted>
  <dcterms:created xsi:type="dcterms:W3CDTF">2009-01-30T06:42:42Z</dcterms:created>
  <dcterms:modified xsi:type="dcterms:W3CDTF">2023-05-17T06:49:45Z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