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<sst xmlns="http://schemas.openxmlformats.org/spreadsheetml/2006/main" count="140" uniqueCount="66">
  <si>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</si>
  <si>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</si>
  <si>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</si>
  <si>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</si>
  <si>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</si>
  <si>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</si>
  <si>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</si>
  <si>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</si>
  <si>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</si>
  <si>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</si>
  <si>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</si>
  <si>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</si>
  <si>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</si>
  <si>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</si>
  <si>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</si>
  <si>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</si>
  <si>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</si>
  <si>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</si>
  <si>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</si>
  <si>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</si>
  <si>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</si>
  <si>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</si>
  <si>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</si>
  <si>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</si>
  <si>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</si>
  <si>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</si>
  <si>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</si>
  <si>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</si>
  <si>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</si>
  <si>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</si>
  <si>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</si>
  <si>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</si>
  <si>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</si>
  <si>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</si>
  <si>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</si>
  <si>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</si>
  <si>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</si>
  <si>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</si>
  <si>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</si>
  <si>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</si>
  <si>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</si>
  <si>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</si>
  <si>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</si>
  <si>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</si>
  <si>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BI01010001010000000000000515BI0100001115</t>
  </si>
  <si>
    <t>item3</t>
  </si>
  <si>
    <t>BI01010001010000000000000515BI0100001116</t>
  </si>
  <si>
    <t>Supplying, Conveying and fixing spls. Including ea</t>
  </si>
  <si>
    <t>item4</t>
  </si>
  <si>
    <t>item5</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</si>
  <si>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</si>
  <si>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</si>
  <si>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</si>
  <si>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</si>
  <si>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</si>
  <si>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xx</t>
  </si>
  <si>
    <t>Total in Figures</t>
  </si>
  <si>
    <t>Quoted Rate in Figures</t>
  </si>
  <si>
    <t>Quoted Rate in Words</t>
  </si>
  <si>
    <t>Tender Inviting Authority: Superintending Engineer, Institute Works Department, IIT(BHU), Varanasi</t>
  </si>
  <si>
    <t>Name of Work: Supplying and retrofitting , Installation Testing &amp; fixing of MCCB 400Amp. In various Distribution Substation (DSS) in IIT (BHU)</t>
  </si>
  <si>
    <t>Contract No: IIT(BHU)/IWD/</t>
  </si>
  <si>
    <t xml:space="preserve">Supplying and retrofitting, Installation Testing &amp; fixing of MCCB 400Amp.  Capacity,Protaction against overload ,adjestable current , protaction against short circuit,and    with Suaitable to accommndate for exixting L.T Panele in various DSS with sutable connection and termination aluminum armoured cable  as site require or Instruction as Engineer In-Charge Make -L&amp;T/GC/ABB/Schnider or equlant 
</t>
  </si>
  <si>
    <t>3½ X 300 sq. mm (70 mm)</t>
  </si>
  <si>
    <t>Nos.</t>
  </si>
  <si>
    <t>Supplying and making end termination with brass compression gland and aluminium lugs for following size of PVC insulated and PVC sheathed / XLPE aluminium conductor cable of 1.1 kV grade as required.
3½ X 185 sq. mm (35 mm)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</si>
</sst>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justify" vertical="top" wrapText="1"/>
    </xf>
    <xf numFmtId="0" fontId="24" fillId="0" borderId="21"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0" fillId="0" borderId="21" xfId="0" applyFill="1" applyBorder="1" applyAlignment="1">
      <alignment horizontal="left" vertical="center" wrapText="1"/>
    </xf>
    <xf numFmtId="0" fontId="0" fillId="0" borderId="21" xfId="0" applyFill="1" applyBorder="1" applyAlignment="1">
      <alignment horizontal="center" vertical="center"/>
    </xf>
    <xf numFmtId="0" fontId="0" fillId="0" borderId="21" xfId="0" applyFill="1" applyBorder="1" applyAlignment="1">
      <alignment horizontal="lef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
  <sheetViews>
    <sheetView showGridLines="0" zoomScale="70" zoomScaleNormal="70" zoomScalePageLayoutView="0" workbookViewId="0" topLeftCell="A1">
      <selection activeCell="BA17" sqref="BA17"/>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9" t="str">
        <f>B2&amp;" BoQ"</f>
        <v>Percentage BoQ</v>
      </c>
      <c r="B1" s="79"/>
      <c r="C1" s="79"/>
      <c r="D1" s="79"/>
      <c r="E1" s="79"/>
      <c r="F1" s="79"/>
      <c r="G1" s="79"/>
      <c r="H1" s="79"/>
      <c r="I1" s="79"/>
      <c r="J1" s="79"/>
      <c r="K1" s="79"/>
      <c r="L1" s="79"/>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0" t="s">
        <v>59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6" customHeight="1">
      <c r="A5" s="80" t="s">
        <v>60</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27" customHeight="1">
      <c r="A6" s="80" t="s">
        <v>61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13.5"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4.75">
      <c r="A8" s="11" t="s">
        <v>52</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13.5">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55</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55</v>
      </c>
      <c r="IC13" s="38" t="s">
        <v>34</v>
      </c>
      <c r="IE13" s="39"/>
      <c r="IF13" s="39" t="s">
        <v>35</v>
      </c>
      <c r="IG13" s="39" t="s">
        <v>36</v>
      </c>
      <c r="IH13" s="39">
        <v>10</v>
      </c>
      <c r="II13" s="39" t="s">
        <v>37</v>
      </c>
    </row>
    <row r="14" spans="1:243" s="38" customFormat="1" ht="72" customHeight="1">
      <c r="A14" s="22">
        <v>1</v>
      </c>
      <c r="B14" s="75" t="s">
        <v>62</v>
      </c>
      <c r="C14" s="24" t="s">
        <v>38</v>
      </c>
      <c r="D14" s="74">
        <v>7</v>
      </c>
      <c r="E14" s="76" t="s">
        <v>64</v>
      </c>
      <c r="F14" s="74">
        <v>44269</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309883</v>
      </c>
      <c r="BB14" s="48">
        <f>BA14+SUM(N14:AZ14)</f>
        <v>309883</v>
      </c>
      <c r="BC14" s="37" t="str">
        <f>SpellNumber(L14,BB14)</f>
        <v>INR  Three Lakh Nine Thousand Eight Hundred &amp; Eighty Three  Only</v>
      </c>
      <c r="IA14" s="38">
        <v>1</v>
      </c>
      <c r="IB14" s="73" t="s">
        <v>62</v>
      </c>
      <c r="IC14" s="38" t="s">
        <v>38</v>
      </c>
      <c r="ID14" s="38">
        <v>7</v>
      </c>
      <c r="IE14" s="39" t="s">
        <v>64</v>
      </c>
      <c r="IF14" s="39" t="s">
        <v>42</v>
      </c>
      <c r="IG14" s="39" t="s">
        <v>36</v>
      </c>
      <c r="IH14" s="39">
        <v>123.223</v>
      </c>
      <c r="II14" s="39" t="s">
        <v>39</v>
      </c>
    </row>
    <row r="15" spans="1:243" s="38" customFormat="1" ht="70.5" customHeight="1">
      <c r="A15" s="22">
        <v>2.1</v>
      </c>
      <c r="B15" s="85" t="s">
        <v>65</v>
      </c>
      <c r="C15" s="24" t="s">
        <v>44</v>
      </c>
      <c r="D15" s="74">
        <v>3</v>
      </c>
      <c r="E15" s="86" t="s">
        <v>64</v>
      </c>
      <c r="F15" s="74">
        <v>702</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2106</v>
      </c>
      <c r="BB15" s="48">
        <f>BA15+SUM(N15:AZ15)</f>
        <v>2106</v>
      </c>
      <c r="BC15" s="37" t="str">
        <f>SpellNumber(L15,BB15)</f>
        <v>INR  Two Thousand One Hundred &amp; Six  Only</v>
      </c>
      <c r="IA15" s="38">
        <v>2.1</v>
      </c>
      <c r="IB15" s="73" t="s">
        <v>65</v>
      </c>
      <c r="IC15" s="38" t="s">
        <v>44</v>
      </c>
      <c r="ID15" s="38">
        <v>3</v>
      </c>
      <c r="IE15" s="39" t="s">
        <v>64</v>
      </c>
      <c r="IF15" s="39" t="s">
        <v>35</v>
      </c>
      <c r="IG15" s="39" t="s">
        <v>45</v>
      </c>
      <c r="IH15" s="39">
        <v>10</v>
      </c>
      <c r="II15" s="39" t="s">
        <v>39</v>
      </c>
    </row>
    <row r="16" spans="1:243" s="38" customFormat="1" ht="40.5" customHeight="1">
      <c r="A16" s="22">
        <v>2.2</v>
      </c>
      <c r="B16" s="87" t="s">
        <v>63</v>
      </c>
      <c r="C16" s="24" t="s">
        <v>46</v>
      </c>
      <c r="D16" s="74">
        <v>2</v>
      </c>
      <c r="E16" s="86" t="s">
        <v>64</v>
      </c>
      <c r="F16" s="74">
        <v>936</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1872</v>
      </c>
      <c r="BB16" s="48">
        <f>BA16+SUM(N16:AZ16)</f>
        <v>1872</v>
      </c>
      <c r="BC16" s="37" t="str">
        <f>SpellNumber(L16,BB16)</f>
        <v>INR  One Thousand Eight Hundred &amp; Seventy Two  Only</v>
      </c>
      <c r="IA16" s="38">
        <v>2.2</v>
      </c>
      <c r="IB16" s="73" t="s">
        <v>63</v>
      </c>
      <c r="IC16" s="38" t="s">
        <v>46</v>
      </c>
      <c r="ID16" s="38">
        <v>2</v>
      </c>
      <c r="IE16" s="39" t="s">
        <v>64</v>
      </c>
      <c r="IF16" s="39" t="s">
        <v>47</v>
      </c>
      <c r="IG16" s="39" t="s">
        <v>48</v>
      </c>
      <c r="IH16" s="39">
        <v>10</v>
      </c>
      <c r="II16" s="39" t="s">
        <v>39</v>
      </c>
    </row>
    <row r="17" spans="1:243" s="38" customFormat="1" ht="48" customHeight="1">
      <c r="A17" s="49" t="s">
        <v>56</v>
      </c>
      <c r="B17" s="50"/>
      <c r="C17" s="51"/>
      <c r="D17" s="52"/>
      <c r="E17" s="52"/>
      <c r="F17" s="52"/>
      <c r="G17" s="52"/>
      <c r="H17" s="53"/>
      <c r="I17" s="53"/>
      <c r="J17" s="53"/>
      <c r="K17" s="53"/>
      <c r="L17" s="54"/>
      <c r="BA17" s="55">
        <f>SUM(BA13:BA16)</f>
        <v>313861</v>
      </c>
      <c r="BB17" s="56">
        <f>SUM(BB13:BB16)</f>
        <v>313861</v>
      </c>
      <c r="BC17" s="37" t="str">
        <f>SpellNumber($E$2,BB17)</f>
        <v>INR  Three Lakh Thirteen Thousand Eight Hundred &amp; Sixty One  Only</v>
      </c>
      <c r="IE17" s="39">
        <v>4</v>
      </c>
      <c r="IF17" s="39" t="s">
        <v>43</v>
      </c>
      <c r="IG17" s="39" t="s">
        <v>49</v>
      </c>
      <c r="IH17" s="39">
        <v>10</v>
      </c>
      <c r="II17" s="39" t="s">
        <v>39</v>
      </c>
    </row>
    <row r="18" spans="1:243" s="65" customFormat="1" ht="18">
      <c r="A18" s="50" t="s">
        <v>57</v>
      </c>
      <c r="B18" s="57"/>
      <c r="C18" s="58"/>
      <c r="D18" s="59"/>
      <c r="E18" s="71" t="s">
        <v>51</v>
      </c>
      <c r="F18" s="72"/>
      <c r="G18" s="60"/>
      <c r="H18" s="61"/>
      <c r="I18" s="61"/>
      <c r="J18" s="61"/>
      <c r="K18" s="62"/>
      <c r="L18" s="63"/>
      <c r="M18" s="64"/>
      <c r="O18" s="38"/>
      <c r="P18" s="38"/>
      <c r="Q18" s="38"/>
      <c r="R18" s="38"/>
      <c r="S18" s="38"/>
      <c r="BA18" s="66">
        <f>IF(ISBLANK(F18),0,IF(E18="Excess (+)",ROUND(BA17+(BA17*F18),2),IF(E18="Less (-)",ROUND(BA17+(BA17*F18*(-1)),2),IF(E18="At Par",BA17,0))))</f>
        <v>0</v>
      </c>
      <c r="BB18" s="67">
        <f>ROUND(BA18,0)</f>
        <v>0</v>
      </c>
      <c r="BC18" s="37" t="str">
        <f>SpellNumber($E$2,BB18)</f>
        <v>INR Zero Only</v>
      </c>
      <c r="IE18" s="68"/>
      <c r="IF18" s="68"/>
      <c r="IG18" s="68"/>
      <c r="IH18" s="68"/>
      <c r="II18" s="68"/>
    </row>
    <row r="19" spans="1:243" s="65" customFormat="1" ht="18">
      <c r="A19" s="49" t="s">
        <v>58</v>
      </c>
      <c r="B19" s="49"/>
      <c r="C19" s="78" t="str">
        <f>SpellNumber($E$2,BB18)</f>
        <v>INR Zero Only</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IE19" s="68"/>
      <c r="IF19" s="68"/>
      <c r="IG19" s="68"/>
      <c r="IH19" s="68"/>
      <c r="II19" s="68"/>
    </row>
  </sheetData>
  <sheetProtection password="EEC8" sheet="1"/>
  <mergeCells count="8">
    <mergeCell ref="A9:BC9"/>
    <mergeCell ref="C19:BC19"/>
    <mergeCell ref="A1:L1"/>
    <mergeCell ref="A4:BC4"/>
    <mergeCell ref="A5:BC5"/>
    <mergeCell ref="A6:BC6"/>
    <mergeCell ref="A7:BC7"/>
    <mergeCell ref="B8:BC8"/>
  </mergeCells>
  <dataValidations count="19">
    <dataValidation type="list" allowBlank="1" showErrorMessage="1" sqref="E1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list" allowBlank="1" showErrorMessage="1" sqref="K13:K16">
      <formula1>"Partial Conversion,Full Conversion"</formula1>
      <formula2>0</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L13 L14 L16 L15">
      <formula1>"INR"</formula1>
    </dataValidation>
    <dataValidation type="decimal" allowBlank="1" showErrorMessage="1" errorTitle="Invalid Entry" error="Only Numeric Values are allowed. " sqref="A13:A1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3" t="s">
        <v>50</v>
      </c>
      <c r="F6" s="83"/>
      <c r="G6" s="83"/>
      <c r="H6" s="83"/>
      <c r="I6" s="83"/>
      <c r="J6" s="83"/>
      <c r="K6" s="83"/>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2023-12-21T12:10:40Z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