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<sst xmlns="http://schemas.openxmlformats.org/spreadsheetml/2006/main" count="548" uniqueCount="146">
  <si>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</si>
  <si>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</si>
  <si>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</si>
  <si>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</si>
  <si>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</si>
  <si>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</si>
  <si>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</si>
  <si>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</si>
  <si>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</si>
  <si>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</si>
  <si>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</si>
  <si>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</si>
  <si>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</si>
  <si>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</si>
  <si>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</si>
  <si>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</si>
  <si>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</si>
  <si>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</si>
  <si>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</si>
  <si>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</si>
  <si>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</si>
  <si>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</si>
  <si>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</si>
  <si>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</si>
  <si>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</si>
  <si>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</si>
  <si>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</si>
  <si>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</si>
  <si>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</si>
  <si>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</si>
  <si>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</si>
  <si>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</si>
  <si>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</si>
  <si>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</si>
  <si>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</si>
  <si>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</si>
  <si>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</si>
  <si>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</si>
  <si>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</si>
  <si>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</si>
  <si>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</si>
  <si>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</si>
  <si>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</si>
  <si>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</si>
  <si>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</si>
  <si>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</si>
  <si>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</si>
  <si>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</si>
  <si>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</si>
  <si>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</si>
  <si>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</si>
  <si>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</si>
  <si>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</si>
  <si>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</si>
  <si>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</si>
  <si>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</si>
  <si>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</si>
  <si>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BI01010001010000000000000515BI0100001127</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</si>
  <si>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</si>
  <si>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</si>
  <si>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</si>
  <si>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</si>
  <si>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</si>
  <si>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</si>
  <si>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</si>
  <si>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</si>
  <si>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</si>
  <si>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</si>
  <si>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</si>
  <si>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</si>
  <si>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</si>
  <si>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</si>
  <si>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</si>
  <si>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</si>
  <si>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</si>
  <si>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</si>
  <si>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</si>
  <si>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</si>
  <si>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</si>
  <si>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</si>
  <si>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</si>
  <si>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</si>
  <si>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</si>
  <si>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</si>
  <si>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</si>
  <si>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</si>
  <si>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</si>
  <si>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</si>
  <si>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</si>
  <si>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</si>
  <si>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</si>
  <si>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</si>
  <si>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</si>
  <si>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</si>
  <si>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BI01010001010000000000000515BI0100001155</t>
  </si>
  <si>
    <t>Contract No:   IIT(BHU)/IWD/</t>
  </si>
  <si>
    <t>Nos.</t>
  </si>
  <si>
    <t>2 X 4 sq. mm + 1 X 4 sq. mm earth wire</t>
  </si>
  <si>
    <t>2 X6sq. mm + 1 X 6 sq. mm earth wire</t>
  </si>
  <si>
    <t>4 X4sq. mm + 2 X 4 sq. mm earth wire</t>
  </si>
  <si>
    <t>4 X6sq. mm + 2 X 6 sq. mm earth wire</t>
  </si>
  <si>
    <t>4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</si>
  <si>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</si>
  <si>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</si>
  <si>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</si>
  <si>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4 way (4 + 24), Double door -Make L&amp;T/LEGRAND/ABB
</t>
  </si>
  <si>
    <t>Supplying and fixing following way, horizontal type three pole and neutral, sheet steel, MCB distribution board, 240 V, on surface/ recess, complete with tinned copper bus bar, neutral bus bar, earth bar, din bar, interconnections, powder painted including earthing etc. as required. (But without MCB/RCCB/Isolator)  12 way Double door.Make L&amp;T/LEGRAND/ABB</t>
  </si>
  <si>
    <t xml:space="preserve">Tripal pole &amp; neutral </t>
  </si>
  <si>
    <t>DP MCB C CURVE 5-32Amp</t>
  </si>
  <si>
    <t xml:space="preserve">40/32 A Double pole MCB </t>
  </si>
  <si>
    <t>FP MCB 40/63 A Make-L&amp;T/ABB/C&amp;S/Legrand/Hagger/Seimens/Schneider</t>
  </si>
  <si>
    <t xml:space="preserve"> 2 Way &amp; 4Way enclosure box</t>
  </si>
  <si>
    <r>
      <t xml:space="preserve">Supplying ,fixing Connecting &amp; Testing ,20W LED batten </t>
    </r>
    <r>
      <rPr>
        <b/>
        <sz val="10"/>
        <rFont val="Times New Roman"/>
        <family val="1"/>
      </rPr>
      <t>Make-Philipse/Syska/Wipro/CG</t>
    </r>
    <r>
      <rPr>
        <sz val="10"/>
        <rFont val="Times New Roman"/>
        <family val="1"/>
      </rPr>
      <t xml:space="preserve">
</t>
    </r>
  </si>
  <si>
    <t>Supplying and fixing of 230VAC 1Ph.  Two module steeped type fan electronic regulator</t>
  </si>
  <si>
    <r>
      <t xml:space="preserve">Supplying and fixing of 230VAC 1Ph.300 mm ,900 rpm Wall Fan </t>
    </r>
    <r>
      <rPr>
        <b/>
        <sz val="10"/>
        <rFont val="Times New Roman"/>
        <family val="1"/>
      </rPr>
      <t xml:space="preserve">Make-ORIENT/CG/USHA/Bajaj  </t>
    </r>
  </si>
  <si>
    <r>
      <t xml:space="preserve">Supplying and fixing of 230VAC 1Ph.400 mm ,900 rpm Wall Fan </t>
    </r>
    <r>
      <rPr>
        <b/>
        <sz val="10"/>
        <rFont val="Times New Roman"/>
        <family val="1"/>
      </rPr>
      <t xml:space="preserve">Make-ORIENT/CG/USHA/Bajaj  </t>
    </r>
  </si>
  <si>
    <t xml:space="preserve">Supplying,Cutting of huck , painting and fixing of  MS Down down conduit for  installation of ceiling fan upto 5 to 8 feet </t>
  </si>
  <si>
    <r>
      <t xml:space="preserve">Supplying and fixing of 230VAC 1Ph. 450 mm exhaust Fan  with sweep feature. </t>
    </r>
    <r>
      <rPr>
        <b/>
        <sz val="10"/>
        <rFont val="Times New Roman"/>
        <family val="1"/>
      </rPr>
      <t>( Make: Usha / ORIENT / CG)</t>
    </r>
  </si>
  <si>
    <t>SITC of100 Amp Main Swich with  3 no  SFU  &amp; Enclosour box Make-L&amp;T/ABB/SEIMENS</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</si>
  <si>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required.Make L&amp;T/LEGRAND/ABB
.
</t>
  </si>
  <si>
    <t xml:space="preserve">Earthing with G.I. earth pipe 4.5 meter long, 40 mm dia including accessories, and providing masonry enclosure with cover plate having locking arrangement and watering pipe etc. with charcoal/ coke and salt as required.
</t>
  </si>
  <si>
    <t xml:space="preserve">Providing and fixing 25 mm X 5 mm G.I. strip on surface or in recess for connections etc. as required.
</t>
  </si>
  <si>
    <t>Supply and laying  of 3.5CX35 Sqmm  Armoured Aluminium  Cable  650/1100V grade as per IS 7098(Part 1) 1988 ,PVC insulated and PVC sheathed / XLPE power cable of 1.1 kV grade of following size, direct in ground including excavation , sand cushioning , protective covering and refilling the trench etc. as required as per site. Make- Gloster,Polycab KEI,</t>
  </si>
  <si>
    <r>
      <t xml:space="preserve">Supply &amp; Installation of 2X2 pure LED  false ceiling Surface Light  </t>
    </r>
    <r>
      <rPr>
        <b/>
        <sz val="10"/>
        <rFont val="Times New Roman"/>
        <family val="1"/>
      </rPr>
      <t>Make-Phillipse/Wipro/CG/Polycab</t>
    </r>
  </si>
  <si>
    <t>Supplying , installation testing and commissioning of 63 Amp. TPN tap off box made of 1.6mm thick sheet steel encloser duly painted with powder coating on existing rising main complete wit TPN disconnector FSU and HRC fuse , connection , eartihing etc. as require Make L&amp;T/LEGRAND/ABB</t>
  </si>
  <si>
    <t xml:space="preserve">Supplying , installation testing and commissioning of 5KVA Incomming 3 phase 415V and outgoing single phase 240  Online UPS system. Make APC, Microtech , Vertive , or Equivalent.. </t>
  </si>
  <si>
    <t xml:space="preserve">Supplying , installation testing and commissioning of battery (NXT type Make-Amaron, Quanta HBL 12V, 42 AH Suaitable for above UPS including necessary connection with UPS or Equivelent in Exide. With 42ahx16 batteries rack &amp; interlink connection </t>
  </si>
  <si>
    <t>Points</t>
  </si>
  <si>
    <t>Mtrs</t>
  </si>
  <si>
    <t>Mtr</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</si>
  <si>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</si>
  <si>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</si>
  <si>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</si>
  <si>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</si>
  <si>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Supplying and fixing 5 A to 32 A rating, 240/415 V, 10 kA, “C”curve, miniature circuit breaker suitable for inductive load of following poles in the existing MCB DB complete with connections, testing and commissioning etc. as required.Make L&amp;T/LEGRAND/ABB
Single pole</t>
  </si>
  <si>
    <r>
      <t>Supplying and fixing of 230VAC 1Ph. 1400mm dia Ceiling Fan (High Speed) (</t>
    </r>
    <r>
      <rPr>
        <b/>
        <sz val="10"/>
        <rFont val="Times New Roman"/>
        <family val="1"/>
      </rPr>
      <t>Make: Usha / Crompton / Bajaj )</t>
    </r>
  </si>
  <si>
    <t>Supplying, Installation, Testing and Commissioning of  following capacity Wall mounting Split type air conditioners consisting of energy efficient compressor , suitable for operation on single phase 230 V, 50Hz AC Supply, Condenser unit with required stand/wall bracket,  capable of performing cooling, dehumidification, air circulation filtering and ventilation,  Auto restart, IDU / remote with LED / LCD Panel display, full charge of refrigenrant gas and oil, remote control  etc as reqd. (Make- Bule Star/ Voltas/ Daikin)
2 TR  (5 star rating by BEE)</t>
  </si>
  <si>
    <t xml:space="preserve">Name of Work: BOQ for Internal Electrification &amp; illuminations work in the committee hall and Electrical wiring, illumination, power point, light &amp; fan point works in the Microbiology and Biotechnology lab of Pharmaceutical Engineering &amp; Technology Department, IIT(BHU) </t>
  </si>
  <si>
    <t xml:space="preserve">Supplying and fixing suitable size GI box with modular plateand cover in front on surface or in recess, including providingand fixing 6 pin 5/6 A &amp; 15/16 A modular socket outlet and15/16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</si>
  <si>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</si>
  <si>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</si>
  <si>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Supplying and fixing of 230VAC 1Ph. 1400mm dia Ceiling Fan (High Speed) (Make: Usha / Crompton / Bajaj )</t>
  </si>
  <si>
    <t xml:space="preserve">Supplying and fixing of 230VAC 1Ph.300 mm ,900 rpm Wall Fan Make-ORIENT/CG/USHA/Bajaj  </t>
  </si>
  <si>
    <t xml:space="preserve">Supplying and fixing of 230VAC 1Ph.400 mm ,900 rpm Wall Fan Make-ORIENT/CG/USHA/Bajaj  </t>
  </si>
  <si>
    <t>Supplying and fixing of 230VAC 1Ph. 450 mm exhaust Fan  with sweep feature. ( Make: Usha / ORIENT / CG)</t>
  </si>
  <si>
    <t>Supply &amp; Installation of 2X2 pure LED  false ceiling Surface Light  Make-Phillipse/Wipro/CG/Polycab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</si>
</sst>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Times New Roman"/>
      <family val="1"/>
    </font>
    <font>
      <sz val="11"/>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64" fillId="0" borderId="21" xfId="56" applyFont="1" applyFill="1" applyBorder="1" applyAlignment="1">
      <alignment vertical="top" wrapText="1"/>
      <protection/>
    </xf>
    <xf numFmtId="0" fontId="25" fillId="0" borderId="21" xfId="0" applyFont="1" applyFill="1" applyBorder="1" applyAlignment="1">
      <alignment horizontal="left" vertical="top" wrapText="1"/>
    </xf>
    <xf numFmtId="0" fontId="25" fillId="0" borderId="21" xfId="57" applyFont="1" applyFill="1" applyBorder="1" applyAlignment="1">
      <alignment horizontal="center" vertical="top" wrapText="1"/>
      <protection/>
    </xf>
    <xf numFmtId="0" fontId="25" fillId="0" borderId="21" xfId="57" applyFont="1" applyFill="1" applyBorder="1" applyAlignment="1">
      <alignment horizontal="left" vertical="top" wrapText="1"/>
      <protection/>
    </xf>
    <xf numFmtId="0" fontId="25" fillId="0" borderId="21" xfId="57" applyFont="1" applyFill="1" applyBorder="1" applyAlignment="1">
      <alignment horizontal="center" vertical="center" wrapText="1"/>
      <protection/>
    </xf>
    <xf numFmtId="0" fontId="25" fillId="0" borderId="21" xfId="0" applyFont="1" applyFill="1" applyBorder="1" applyAlignment="1">
      <alignment horizontal="center" vertical="center" wrapText="1"/>
    </xf>
    <xf numFmtId="0" fontId="25" fillId="0" borderId="21" xfId="0" applyFont="1" applyFill="1" applyBorder="1" applyAlignment="1">
      <alignment horizontal="center" vertical="top" wrapText="1"/>
    </xf>
    <xf numFmtId="0" fontId="65" fillId="0" borderId="21" xfId="0" applyFont="1" applyFill="1" applyBorder="1" applyAlignment="1">
      <alignment wrapText="1"/>
    </xf>
    <xf numFmtId="0" fontId="65" fillId="0" borderId="21" xfId="0" applyFont="1" applyFill="1" applyBorder="1" applyAlignment="1">
      <alignment/>
    </xf>
    <xf numFmtId="0" fontId="66" fillId="0" borderId="21" xfId="0" applyFont="1" applyFill="1" applyBorder="1" applyAlignment="1">
      <alignment horizontal="left" vertical="top"/>
    </xf>
    <xf numFmtId="0" fontId="25" fillId="0" borderId="21" xfId="0" applyFont="1" applyFill="1" applyBorder="1" applyAlignment="1">
      <alignment horizontal="justify" vertical="center" wrapText="1"/>
    </xf>
    <xf numFmtId="0" fontId="67" fillId="0" borderId="21" xfId="0" applyFont="1" applyFill="1" applyBorder="1" applyAlignment="1">
      <alignment wrapText="1"/>
    </xf>
    <xf numFmtId="0" fontId="67" fillId="0" borderId="21" xfId="0" applyFont="1" applyFill="1" applyBorder="1" applyAlignment="1">
      <alignment horizontal="center" vertical="center"/>
    </xf>
    <xf numFmtId="0" fontId="67" fillId="0" borderId="21" xfId="0" applyFont="1" applyFill="1" applyBorder="1" applyAlignment="1">
      <alignmen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14"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53.25" customHeight="1">
      <c r="A5" s="81" t="s">
        <v>137</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95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62</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73</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75</v>
      </c>
      <c r="IC13" s="38" t="s">
        <v>34</v>
      </c>
      <c r="IE13" s="39"/>
      <c r="IF13" s="39" t="s">
        <v>35</v>
      </c>
      <c r="IG13" s="39" t="s">
        <v>36</v>
      </c>
      <c r="IH13" s="39">
        <v>10</v>
      </c>
      <c r="II13" s="39" t="s">
        <v>37</v>
      </c>
    </row>
    <row r="14" spans="1:243" s="38" customFormat="1" ht="87" customHeight="1">
      <c r="A14" s="22">
        <v>1</v>
      </c>
      <c r="B14" s="87" t="s">
        <v>130</v>
      </c>
      <c r="C14" s="24" t="s">
        <v>42</v>
      </c>
      <c r="D14" s="76">
        <v>52</v>
      </c>
      <c r="E14" s="88" t="s">
        <v>127</v>
      </c>
      <c r="F14" s="76">
        <v>990</v>
      </c>
      <c r="G14" s="41"/>
      <c r="H14" s="41"/>
      <c r="I14" s="40" t="s">
        <v>39</v>
      </c>
      <c r="J14" s="42">
        <f aca="true" t="shared" si="0" ref="J14:J22">IF(I14="Less(-)",-1,1)</f>
        <v>1</v>
      </c>
      <c r="K14" s="43" t="s">
        <v>40</v>
      </c>
      <c r="L14" s="43" t="s">
        <v>4</v>
      </c>
      <c r="M14" s="72"/>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51480</v>
      </c>
      <c r="BB14" s="47">
        <f aca="true" t="shared" si="2" ref="BB14:BB22">BA14+SUM(N14:AZ14)</f>
        <v>51480</v>
      </c>
      <c r="BC14" s="37" t="str">
        <f aca="true" t="shared" si="3" ref="BC14:BC22">SpellNumber(L14,BB14)</f>
        <v>INR  Fifty One Thousand Four Hundred &amp; Eighty  Only</v>
      </c>
      <c r="IA14" s="38">
        <v>1</v>
      </c>
      <c r="IB14" s="75" t="s">
        <v>130</v>
      </c>
      <c r="IC14" s="38" t="s">
        <v>42</v>
      </c>
      <c r="ID14" s="38">
        <v>52</v>
      </c>
      <c r="IE14" s="39" t="s">
        <v>127</v>
      </c>
      <c r="IF14" s="39" t="s">
        <v>43</v>
      </c>
      <c r="IG14" s="39" t="s">
        <v>44</v>
      </c>
      <c r="IH14" s="39">
        <v>213</v>
      </c>
      <c r="II14" s="39" t="s">
        <v>38</v>
      </c>
    </row>
    <row r="15" spans="1:243" s="38" customFormat="1" ht="75.75" customHeight="1">
      <c r="A15" s="22">
        <v>2.1</v>
      </c>
      <c r="B15" s="87" t="s">
        <v>131</v>
      </c>
      <c r="C15" s="24" t="s">
        <v>46</v>
      </c>
      <c r="D15" s="76">
        <v>120</v>
      </c>
      <c r="E15" s="88" t="s">
        <v>128</v>
      </c>
      <c r="F15" s="76">
        <v>167</v>
      </c>
      <c r="G15" s="41"/>
      <c r="H15" s="41"/>
      <c r="I15" s="40" t="s">
        <v>39</v>
      </c>
      <c r="J15" s="42">
        <f t="shared" si="0"/>
        <v>1</v>
      </c>
      <c r="K15" s="43" t="s">
        <v>40</v>
      </c>
      <c r="L15" s="43" t="s">
        <v>4</v>
      </c>
      <c r="M15" s="72"/>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20040</v>
      </c>
      <c r="BB15" s="47">
        <f t="shared" si="2"/>
        <v>20040</v>
      </c>
      <c r="BC15" s="37" t="str">
        <f t="shared" si="3"/>
        <v>INR  Twenty Thousand  &amp;Forty  Only</v>
      </c>
      <c r="IA15" s="38">
        <v>2.1</v>
      </c>
      <c r="IB15" s="75" t="s">
        <v>131</v>
      </c>
      <c r="IC15" s="38" t="s">
        <v>46</v>
      </c>
      <c r="ID15" s="38">
        <v>120</v>
      </c>
      <c r="IE15" s="39" t="s">
        <v>128</v>
      </c>
      <c r="IF15" s="39" t="s">
        <v>47</v>
      </c>
      <c r="IG15" s="39" t="s">
        <v>48</v>
      </c>
      <c r="IH15" s="39">
        <v>10</v>
      </c>
      <c r="II15" s="39" t="s">
        <v>38</v>
      </c>
    </row>
    <row r="16" spans="1:243" s="38" customFormat="1" ht="30" customHeight="1">
      <c r="A16" s="22">
        <v>2.2</v>
      </c>
      <c r="B16" s="87" t="s">
        <v>97</v>
      </c>
      <c r="C16" s="24" t="s">
        <v>49</v>
      </c>
      <c r="D16" s="76">
        <v>210</v>
      </c>
      <c r="E16" s="88" t="s">
        <v>128</v>
      </c>
      <c r="F16" s="76">
        <v>200</v>
      </c>
      <c r="G16" s="41"/>
      <c r="H16" s="41"/>
      <c r="I16" s="40" t="s">
        <v>39</v>
      </c>
      <c r="J16" s="42">
        <f t="shared" si="0"/>
        <v>1</v>
      </c>
      <c r="K16" s="43" t="s">
        <v>40</v>
      </c>
      <c r="L16" s="43" t="s">
        <v>4</v>
      </c>
      <c r="M16" s="72"/>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42000</v>
      </c>
      <c r="BB16" s="47">
        <f t="shared" si="2"/>
        <v>42000</v>
      </c>
      <c r="BC16" s="37" t="str">
        <f t="shared" si="3"/>
        <v>INR  Forty Two Thousand    Only</v>
      </c>
      <c r="IA16" s="38">
        <v>2.2</v>
      </c>
      <c r="IB16" s="75" t="s">
        <v>97</v>
      </c>
      <c r="IC16" s="38" t="s">
        <v>49</v>
      </c>
      <c r="ID16" s="38">
        <v>210</v>
      </c>
      <c r="IE16" s="39" t="s">
        <v>128</v>
      </c>
      <c r="IF16" s="39" t="s">
        <v>41</v>
      </c>
      <c r="IG16" s="39" t="s">
        <v>36</v>
      </c>
      <c r="IH16" s="39">
        <v>123.223</v>
      </c>
      <c r="II16" s="39" t="s">
        <v>38</v>
      </c>
    </row>
    <row r="17" spans="1:243" s="38" customFormat="1" ht="30.75" customHeight="1">
      <c r="A17" s="22">
        <v>2.3</v>
      </c>
      <c r="B17" s="87" t="s">
        <v>98</v>
      </c>
      <c r="C17" s="24" t="s">
        <v>50</v>
      </c>
      <c r="D17" s="76">
        <v>60</v>
      </c>
      <c r="E17" s="88" t="s">
        <v>128</v>
      </c>
      <c r="F17" s="76">
        <v>249</v>
      </c>
      <c r="G17" s="41"/>
      <c r="H17" s="41"/>
      <c r="I17" s="40" t="s">
        <v>39</v>
      </c>
      <c r="J17" s="42">
        <f t="shared" si="0"/>
        <v>1</v>
      </c>
      <c r="K17" s="43" t="s">
        <v>40</v>
      </c>
      <c r="L17" s="43" t="s">
        <v>4</v>
      </c>
      <c r="M17" s="72"/>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14940</v>
      </c>
      <c r="BB17" s="47">
        <f t="shared" si="2"/>
        <v>14940</v>
      </c>
      <c r="BC17" s="37" t="str">
        <f t="shared" si="3"/>
        <v>INR  Fourteen Thousand Nine Hundred &amp; Forty  Only</v>
      </c>
      <c r="IA17" s="38">
        <v>2.3</v>
      </c>
      <c r="IB17" s="75" t="s">
        <v>98</v>
      </c>
      <c r="IC17" s="38" t="s">
        <v>50</v>
      </c>
      <c r="ID17" s="38">
        <v>60</v>
      </c>
      <c r="IE17" s="39" t="s">
        <v>128</v>
      </c>
      <c r="IF17" s="39" t="s">
        <v>43</v>
      </c>
      <c r="IG17" s="39" t="s">
        <v>44</v>
      </c>
      <c r="IH17" s="39">
        <v>213</v>
      </c>
      <c r="II17" s="39" t="s">
        <v>38</v>
      </c>
    </row>
    <row r="18" spans="1:243" s="38" customFormat="1" ht="36.75" customHeight="1">
      <c r="A18" s="22">
        <v>2.4</v>
      </c>
      <c r="B18" s="87" t="s">
        <v>99</v>
      </c>
      <c r="C18" s="24" t="s">
        <v>51</v>
      </c>
      <c r="D18" s="76">
        <v>35</v>
      </c>
      <c r="E18" s="88" t="s">
        <v>128</v>
      </c>
      <c r="F18" s="76">
        <v>308</v>
      </c>
      <c r="G18" s="41"/>
      <c r="H18" s="41"/>
      <c r="I18" s="40" t="s">
        <v>39</v>
      </c>
      <c r="J18" s="42">
        <f t="shared" si="0"/>
        <v>1</v>
      </c>
      <c r="K18" s="43" t="s">
        <v>40</v>
      </c>
      <c r="L18" s="43" t="s">
        <v>4</v>
      </c>
      <c r="M18" s="72"/>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10780</v>
      </c>
      <c r="BB18" s="47">
        <f t="shared" si="2"/>
        <v>10780</v>
      </c>
      <c r="BC18" s="37" t="str">
        <f t="shared" si="3"/>
        <v>INR  Ten Thousand Seven Hundred &amp; Eighty  Only</v>
      </c>
      <c r="IA18" s="38">
        <v>2.4</v>
      </c>
      <c r="IB18" s="75" t="s">
        <v>99</v>
      </c>
      <c r="IC18" s="38" t="s">
        <v>51</v>
      </c>
      <c r="ID18" s="38">
        <v>35</v>
      </c>
      <c r="IE18" s="39" t="s">
        <v>128</v>
      </c>
      <c r="IF18" s="39" t="s">
        <v>35</v>
      </c>
      <c r="IG18" s="39" t="s">
        <v>45</v>
      </c>
      <c r="IH18" s="39">
        <v>10</v>
      </c>
      <c r="II18" s="39" t="s">
        <v>38</v>
      </c>
    </row>
    <row r="19" spans="1:243" s="38" customFormat="1" ht="39" customHeight="1">
      <c r="A19" s="22">
        <v>2.5</v>
      </c>
      <c r="B19" s="87" t="s">
        <v>100</v>
      </c>
      <c r="C19" s="24" t="s">
        <v>52</v>
      </c>
      <c r="D19" s="76">
        <v>40</v>
      </c>
      <c r="E19" s="88" t="s">
        <v>128</v>
      </c>
      <c r="F19" s="76">
        <v>394</v>
      </c>
      <c r="G19" s="41"/>
      <c r="H19" s="41"/>
      <c r="I19" s="40" t="s">
        <v>39</v>
      </c>
      <c r="J19" s="42">
        <f t="shared" si="0"/>
        <v>1</v>
      </c>
      <c r="K19" s="43" t="s">
        <v>40</v>
      </c>
      <c r="L19" s="43" t="s">
        <v>4</v>
      </c>
      <c r="M19" s="72"/>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15760</v>
      </c>
      <c r="BB19" s="47">
        <f t="shared" si="2"/>
        <v>15760</v>
      </c>
      <c r="BC19" s="37" t="str">
        <f t="shared" si="3"/>
        <v>INR  Fifteen Thousand Seven Hundred &amp; Sixty  Only</v>
      </c>
      <c r="IA19" s="38">
        <v>2.5</v>
      </c>
      <c r="IB19" s="38" t="s">
        <v>100</v>
      </c>
      <c r="IC19" s="38" t="s">
        <v>52</v>
      </c>
      <c r="ID19" s="38">
        <v>40</v>
      </c>
      <c r="IE19" s="39" t="s">
        <v>128</v>
      </c>
      <c r="IF19" s="39" t="s">
        <v>47</v>
      </c>
      <c r="IG19" s="39" t="s">
        <v>48</v>
      </c>
      <c r="IH19" s="39">
        <v>10</v>
      </c>
      <c r="II19" s="39" t="s">
        <v>38</v>
      </c>
    </row>
    <row r="20" spans="1:243" s="38" customFormat="1" ht="22.5" customHeight="1">
      <c r="A20" s="22">
        <v>2.6</v>
      </c>
      <c r="B20" s="87" t="s">
        <v>101</v>
      </c>
      <c r="C20" s="24" t="s">
        <v>53</v>
      </c>
      <c r="D20" s="76">
        <v>10</v>
      </c>
      <c r="E20" s="88" t="s">
        <v>128</v>
      </c>
      <c r="F20" s="76">
        <v>543</v>
      </c>
      <c r="G20" s="41"/>
      <c r="H20" s="41"/>
      <c r="I20" s="40" t="s">
        <v>39</v>
      </c>
      <c r="J20" s="42">
        <f t="shared" si="0"/>
        <v>1</v>
      </c>
      <c r="K20" s="43" t="s">
        <v>40</v>
      </c>
      <c r="L20" s="43" t="s">
        <v>4</v>
      </c>
      <c r="M20" s="72"/>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5430</v>
      </c>
      <c r="BB20" s="47">
        <f t="shared" si="2"/>
        <v>5430</v>
      </c>
      <c r="BC20" s="37" t="str">
        <f t="shared" si="3"/>
        <v>INR  Five Thousand Four Hundred &amp; Thirty  Only</v>
      </c>
      <c r="IA20" s="38">
        <v>2.6</v>
      </c>
      <c r="IB20" s="75" t="s">
        <v>101</v>
      </c>
      <c r="IC20" s="38" t="s">
        <v>53</v>
      </c>
      <c r="ID20" s="38">
        <v>10</v>
      </c>
      <c r="IE20" s="39" t="s">
        <v>128</v>
      </c>
      <c r="IF20" s="39" t="s">
        <v>41</v>
      </c>
      <c r="IG20" s="39" t="s">
        <v>36</v>
      </c>
      <c r="IH20" s="39">
        <v>123.223</v>
      </c>
      <c r="II20" s="39" t="s">
        <v>38</v>
      </c>
    </row>
    <row r="21" spans="1:243" s="38" customFormat="1" ht="54" customHeight="1">
      <c r="A21" s="22">
        <v>3</v>
      </c>
      <c r="B21" s="89" t="s">
        <v>102</v>
      </c>
      <c r="C21" s="24" t="s">
        <v>54</v>
      </c>
      <c r="D21" s="76">
        <v>32</v>
      </c>
      <c r="E21" s="90" t="s">
        <v>38</v>
      </c>
      <c r="F21" s="76">
        <v>401</v>
      </c>
      <c r="G21" s="41"/>
      <c r="H21" s="41"/>
      <c r="I21" s="40" t="s">
        <v>39</v>
      </c>
      <c r="J21" s="42">
        <f t="shared" si="0"/>
        <v>1</v>
      </c>
      <c r="K21" s="43" t="s">
        <v>40</v>
      </c>
      <c r="L21" s="43" t="s">
        <v>4</v>
      </c>
      <c r="M21" s="72"/>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12832</v>
      </c>
      <c r="BB21" s="47">
        <f t="shared" si="2"/>
        <v>12832</v>
      </c>
      <c r="BC21" s="37" t="str">
        <f t="shared" si="3"/>
        <v>INR  Twelve Thousand Eight Hundred &amp; Thirty Two  Only</v>
      </c>
      <c r="IA21" s="38">
        <v>3</v>
      </c>
      <c r="IB21" s="75" t="s">
        <v>102</v>
      </c>
      <c r="IC21" s="38" t="s">
        <v>54</v>
      </c>
      <c r="ID21" s="38">
        <v>32</v>
      </c>
      <c r="IE21" s="39" t="s">
        <v>38</v>
      </c>
      <c r="IF21" s="39" t="s">
        <v>43</v>
      </c>
      <c r="IG21" s="39" t="s">
        <v>44</v>
      </c>
      <c r="IH21" s="39">
        <v>213</v>
      </c>
      <c r="II21" s="39" t="s">
        <v>38</v>
      </c>
    </row>
    <row r="22" spans="1:243" s="38" customFormat="1" ht="48.75" customHeight="1">
      <c r="A22" s="22">
        <v>4</v>
      </c>
      <c r="B22" s="87" t="s">
        <v>103</v>
      </c>
      <c r="C22" s="24" t="s">
        <v>55</v>
      </c>
      <c r="D22" s="76">
        <v>32</v>
      </c>
      <c r="E22" s="91" t="s">
        <v>38</v>
      </c>
      <c r="F22" s="76">
        <v>495</v>
      </c>
      <c r="G22" s="41"/>
      <c r="H22" s="41"/>
      <c r="I22" s="40" t="s">
        <v>39</v>
      </c>
      <c r="J22" s="42">
        <f t="shared" si="0"/>
        <v>1</v>
      </c>
      <c r="K22" s="43" t="s">
        <v>40</v>
      </c>
      <c r="L22" s="43" t="s">
        <v>4</v>
      </c>
      <c r="M22" s="72"/>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15840</v>
      </c>
      <c r="BB22" s="47">
        <f t="shared" si="2"/>
        <v>15840</v>
      </c>
      <c r="BC22" s="37" t="str">
        <f t="shared" si="3"/>
        <v>INR  Fifteen Thousand Eight Hundred &amp; Forty  Only</v>
      </c>
      <c r="IA22" s="38">
        <v>4</v>
      </c>
      <c r="IB22" s="75" t="s">
        <v>138</v>
      </c>
      <c r="IC22" s="38" t="s">
        <v>55</v>
      </c>
      <c r="ID22" s="38">
        <v>32</v>
      </c>
      <c r="IE22" s="39" t="s">
        <v>38</v>
      </c>
      <c r="IF22" s="39" t="s">
        <v>35</v>
      </c>
      <c r="IG22" s="39" t="s">
        <v>45</v>
      </c>
      <c r="IH22" s="39">
        <v>10</v>
      </c>
      <c r="II22" s="39" t="s">
        <v>38</v>
      </c>
    </row>
    <row r="23" spans="1:243" s="38" customFormat="1" ht="49.5" customHeight="1">
      <c r="A23" s="22">
        <v>5</v>
      </c>
      <c r="B23" s="87" t="s">
        <v>104</v>
      </c>
      <c r="C23" s="24" t="s">
        <v>74</v>
      </c>
      <c r="D23" s="76">
        <v>2</v>
      </c>
      <c r="E23" s="92" t="s">
        <v>38</v>
      </c>
      <c r="F23" s="76">
        <v>639</v>
      </c>
      <c r="G23" s="41"/>
      <c r="H23" s="41"/>
      <c r="I23" s="40" t="s">
        <v>39</v>
      </c>
      <c r="J23" s="42">
        <f aca="true" t="shared" si="4" ref="J23:J34">IF(I23="Less(-)",-1,1)</f>
        <v>1</v>
      </c>
      <c r="K23" s="43" t="s">
        <v>40</v>
      </c>
      <c r="L23" s="43" t="s">
        <v>4</v>
      </c>
      <c r="M23" s="72"/>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aca="true" t="shared" si="5" ref="BA23:BA34">total_amount_ba($B$2,$D$2,D23,F23,J23,K23,M23)</f>
        <v>1278</v>
      </c>
      <c r="BB23" s="47">
        <f aca="true" t="shared" si="6" ref="BB23:BB34">BA23+SUM(N23:AZ23)</f>
        <v>1278</v>
      </c>
      <c r="BC23" s="37" t="str">
        <f aca="true" t="shared" si="7" ref="BC23:BC34">SpellNumber(L23,BB23)</f>
        <v>INR  One Thousand Two Hundred &amp; Seventy Eight  Only</v>
      </c>
      <c r="IA23" s="38">
        <v>5</v>
      </c>
      <c r="IB23" s="75" t="s">
        <v>139</v>
      </c>
      <c r="IC23" s="38" t="s">
        <v>74</v>
      </c>
      <c r="ID23" s="38">
        <v>2</v>
      </c>
      <c r="IE23" s="39" t="s">
        <v>38</v>
      </c>
      <c r="IF23" s="39" t="s">
        <v>41</v>
      </c>
      <c r="IG23" s="39" t="s">
        <v>36</v>
      </c>
      <c r="IH23" s="39">
        <v>123.223</v>
      </c>
      <c r="II23" s="39" t="s">
        <v>38</v>
      </c>
    </row>
    <row r="24" spans="1:243" s="38" customFormat="1" ht="54" customHeight="1">
      <c r="A24" s="22">
        <v>6</v>
      </c>
      <c r="B24" s="87" t="s">
        <v>105</v>
      </c>
      <c r="C24" s="24" t="s">
        <v>56</v>
      </c>
      <c r="D24" s="76">
        <v>2</v>
      </c>
      <c r="E24" s="92" t="s">
        <v>38</v>
      </c>
      <c r="F24" s="76">
        <v>4601</v>
      </c>
      <c r="G24" s="41"/>
      <c r="H24" s="41"/>
      <c r="I24" s="40" t="s">
        <v>39</v>
      </c>
      <c r="J24" s="42">
        <f t="shared" si="4"/>
        <v>1</v>
      </c>
      <c r="K24" s="43" t="s">
        <v>40</v>
      </c>
      <c r="L24" s="43" t="s">
        <v>4</v>
      </c>
      <c r="M24" s="72"/>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9202</v>
      </c>
      <c r="BB24" s="47">
        <f t="shared" si="6"/>
        <v>9202</v>
      </c>
      <c r="BC24" s="37" t="str">
        <f t="shared" si="7"/>
        <v>INR  Nine Thousand Two Hundred &amp; Two  Only</v>
      </c>
      <c r="IA24" s="38">
        <v>6</v>
      </c>
      <c r="IB24" s="75" t="s">
        <v>105</v>
      </c>
      <c r="IC24" s="38" t="s">
        <v>56</v>
      </c>
      <c r="ID24" s="38">
        <v>2</v>
      </c>
      <c r="IE24" s="39" t="s">
        <v>38</v>
      </c>
      <c r="IF24" s="39" t="s">
        <v>43</v>
      </c>
      <c r="IG24" s="39" t="s">
        <v>44</v>
      </c>
      <c r="IH24" s="39">
        <v>213</v>
      </c>
      <c r="II24" s="39" t="s">
        <v>38</v>
      </c>
    </row>
    <row r="25" spans="1:243" s="38" customFormat="1" ht="71.25" customHeight="1">
      <c r="A25" s="22">
        <v>7</v>
      </c>
      <c r="B25" s="89" t="s">
        <v>132</v>
      </c>
      <c r="C25" s="24" t="s">
        <v>57</v>
      </c>
      <c r="D25" s="76">
        <v>1</v>
      </c>
      <c r="E25" s="92" t="s">
        <v>38</v>
      </c>
      <c r="F25" s="76">
        <v>4601</v>
      </c>
      <c r="G25" s="41"/>
      <c r="H25" s="49"/>
      <c r="I25" s="40" t="s">
        <v>39</v>
      </c>
      <c r="J25" s="42">
        <f t="shared" si="4"/>
        <v>1</v>
      </c>
      <c r="K25" s="43" t="s">
        <v>40</v>
      </c>
      <c r="L25" s="43" t="s">
        <v>4</v>
      </c>
      <c r="M25" s="72"/>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4601</v>
      </c>
      <c r="BB25" s="47">
        <f t="shared" si="6"/>
        <v>4601</v>
      </c>
      <c r="BC25" s="37" t="str">
        <f t="shared" si="7"/>
        <v>INR  Four Thousand Six Hundred &amp; One  Only</v>
      </c>
      <c r="IA25" s="38">
        <v>7</v>
      </c>
      <c r="IB25" s="75" t="s">
        <v>132</v>
      </c>
      <c r="IC25" s="38" t="s">
        <v>57</v>
      </c>
      <c r="ID25" s="38">
        <v>1</v>
      </c>
      <c r="IE25" s="39" t="s">
        <v>38</v>
      </c>
      <c r="IF25" s="39" t="s">
        <v>47</v>
      </c>
      <c r="IG25" s="39" t="s">
        <v>48</v>
      </c>
      <c r="IH25" s="39">
        <v>10</v>
      </c>
      <c r="II25" s="39" t="s">
        <v>38</v>
      </c>
    </row>
    <row r="26" spans="1:243" s="38" customFormat="1" ht="69" customHeight="1">
      <c r="A26" s="22">
        <v>8</v>
      </c>
      <c r="B26" s="87" t="s">
        <v>133</v>
      </c>
      <c r="C26" s="24" t="s">
        <v>58</v>
      </c>
      <c r="D26" s="76">
        <v>1</v>
      </c>
      <c r="E26" s="92" t="s">
        <v>38</v>
      </c>
      <c r="F26" s="76">
        <v>1760</v>
      </c>
      <c r="G26" s="50"/>
      <c r="H26" s="51"/>
      <c r="I26" s="40" t="s">
        <v>39</v>
      </c>
      <c r="J26" s="42">
        <f t="shared" si="4"/>
        <v>1</v>
      </c>
      <c r="K26" s="43" t="s">
        <v>40</v>
      </c>
      <c r="L26" s="43" t="s">
        <v>4</v>
      </c>
      <c r="M26" s="72"/>
      <c r="N26" s="41"/>
      <c r="O26" s="41"/>
      <c r="P26" s="45"/>
      <c r="Q26" s="41"/>
      <c r="R26" s="41"/>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1760</v>
      </c>
      <c r="BB26" s="47">
        <f t="shared" si="6"/>
        <v>1760</v>
      </c>
      <c r="BC26" s="37" t="str">
        <f t="shared" si="7"/>
        <v>INR  One Thousand Seven Hundred &amp; Sixty  Only</v>
      </c>
      <c r="IA26" s="38">
        <v>8</v>
      </c>
      <c r="IB26" s="75" t="s">
        <v>133</v>
      </c>
      <c r="IC26" s="38" t="s">
        <v>58</v>
      </c>
      <c r="ID26" s="38">
        <v>1</v>
      </c>
      <c r="IE26" s="39" t="s">
        <v>38</v>
      </c>
      <c r="IF26" s="39" t="s">
        <v>43</v>
      </c>
      <c r="IG26" s="39" t="s">
        <v>59</v>
      </c>
      <c r="IH26" s="39">
        <v>10</v>
      </c>
      <c r="II26" s="39" t="s">
        <v>38</v>
      </c>
    </row>
    <row r="27" spans="1:243" s="38" customFormat="1" ht="62.25" customHeight="1">
      <c r="A27" s="22">
        <v>9</v>
      </c>
      <c r="B27" s="87" t="s">
        <v>106</v>
      </c>
      <c r="C27" s="24" t="s">
        <v>65</v>
      </c>
      <c r="D27" s="76">
        <v>2</v>
      </c>
      <c r="E27" s="91" t="s">
        <v>38</v>
      </c>
      <c r="F27" s="76">
        <v>2053</v>
      </c>
      <c r="G27" s="50"/>
      <c r="H27" s="51"/>
      <c r="I27" s="40" t="s">
        <v>39</v>
      </c>
      <c r="J27" s="42">
        <f t="shared" si="4"/>
        <v>1</v>
      </c>
      <c r="K27" s="43" t="s">
        <v>40</v>
      </c>
      <c r="L27" s="43" t="s">
        <v>4</v>
      </c>
      <c r="M27" s="72"/>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4106</v>
      </c>
      <c r="BB27" s="47">
        <f t="shared" si="6"/>
        <v>4106</v>
      </c>
      <c r="BC27" s="37" t="str">
        <f t="shared" si="7"/>
        <v>INR  Four Thousand One Hundred &amp; Six  Only</v>
      </c>
      <c r="IA27" s="38">
        <v>9</v>
      </c>
      <c r="IB27" s="75" t="s">
        <v>106</v>
      </c>
      <c r="IC27" s="38" t="s">
        <v>65</v>
      </c>
      <c r="ID27" s="38">
        <v>2</v>
      </c>
      <c r="IE27" s="39" t="s">
        <v>38</v>
      </c>
      <c r="IF27" s="39" t="s">
        <v>43</v>
      </c>
      <c r="IG27" s="39" t="s">
        <v>59</v>
      </c>
      <c r="IH27" s="39">
        <v>10</v>
      </c>
      <c r="II27" s="39" t="s">
        <v>38</v>
      </c>
    </row>
    <row r="28" spans="1:243" s="38" customFormat="1" ht="65.25" customHeight="1">
      <c r="A28" s="22">
        <v>10</v>
      </c>
      <c r="B28" s="93" t="s">
        <v>134</v>
      </c>
      <c r="C28" s="24" t="s">
        <v>66</v>
      </c>
      <c r="D28" s="76">
        <v>40</v>
      </c>
      <c r="E28" s="91" t="s">
        <v>38</v>
      </c>
      <c r="F28" s="76">
        <v>199</v>
      </c>
      <c r="G28" s="50"/>
      <c r="H28" s="51"/>
      <c r="I28" s="40" t="s">
        <v>39</v>
      </c>
      <c r="J28" s="42">
        <f t="shared" si="4"/>
        <v>1</v>
      </c>
      <c r="K28" s="43" t="s">
        <v>40</v>
      </c>
      <c r="L28" s="43" t="s">
        <v>4</v>
      </c>
      <c r="M28" s="72"/>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7960</v>
      </c>
      <c r="BB28" s="47">
        <f t="shared" si="6"/>
        <v>7960</v>
      </c>
      <c r="BC28" s="37" t="str">
        <f t="shared" si="7"/>
        <v>INR  Seven Thousand Nine Hundred &amp; Sixty  Only</v>
      </c>
      <c r="IA28" s="38">
        <v>10</v>
      </c>
      <c r="IB28" s="75" t="s">
        <v>134</v>
      </c>
      <c r="IC28" s="38" t="s">
        <v>66</v>
      </c>
      <c r="ID28" s="38">
        <v>40</v>
      </c>
      <c r="IE28" s="39" t="s">
        <v>38</v>
      </c>
      <c r="IF28" s="39" t="s">
        <v>43</v>
      </c>
      <c r="IG28" s="39" t="s">
        <v>59</v>
      </c>
      <c r="IH28" s="39">
        <v>10</v>
      </c>
      <c r="II28" s="39" t="s">
        <v>38</v>
      </c>
    </row>
    <row r="29" spans="1:243" s="38" customFormat="1" ht="24" customHeight="1">
      <c r="A29" s="22">
        <v>11</v>
      </c>
      <c r="B29" s="94" t="s">
        <v>107</v>
      </c>
      <c r="C29" s="24" t="s">
        <v>67</v>
      </c>
      <c r="D29" s="76">
        <v>1</v>
      </c>
      <c r="E29" s="91" t="s">
        <v>38</v>
      </c>
      <c r="F29" s="76">
        <v>1092</v>
      </c>
      <c r="G29" s="50"/>
      <c r="H29" s="51"/>
      <c r="I29" s="40" t="s">
        <v>39</v>
      </c>
      <c r="J29" s="42">
        <f t="shared" si="4"/>
        <v>1</v>
      </c>
      <c r="K29" s="43" t="s">
        <v>40</v>
      </c>
      <c r="L29" s="43" t="s">
        <v>4</v>
      </c>
      <c r="M29" s="72"/>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1092</v>
      </c>
      <c r="BB29" s="47">
        <f t="shared" si="6"/>
        <v>1092</v>
      </c>
      <c r="BC29" s="37" t="str">
        <f t="shared" si="7"/>
        <v>INR  One Thousand  &amp;Ninety Two  Only</v>
      </c>
      <c r="IA29" s="38">
        <v>11</v>
      </c>
      <c r="IB29" s="75" t="s">
        <v>107</v>
      </c>
      <c r="IC29" s="38" t="s">
        <v>67</v>
      </c>
      <c r="ID29" s="38">
        <v>1</v>
      </c>
      <c r="IE29" s="39" t="s">
        <v>38</v>
      </c>
      <c r="IF29" s="39" t="s">
        <v>43</v>
      </c>
      <c r="IG29" s="39" t="s">
        <v>59</v>
      </c>
      <c r="IH29" s="39">
        <v>10</v>
      </c>
      <c r="II29" s="39" t="s">
        <v>38</v>
      </c>
    </row>
    <row r="30" spans="1:243" s="38" customFormat="1" ht="30" customHeight="1">
      <c r="A30" s="22">
        <v>12</v>
      </c>
      <c r="B30" s="87" t="s">
        <v>108</v>
      </c>
      <c r="C30" s="24" t="s">
        <v>68</v>
      </c>
      <c r="D30" s="76">
        <v>1</v>
      </c>
      <c r="E30" s="91" t="s">
        <v>38</v>
      </c>
      <c r="F30" s="76">
        <v>826</v>
      </c>
      <c r="G30" s="50"/>
      <c r="H30" s="51"/>
      <c r="I30" s="40" t="s">
        <v>39</v>
      </c>
      <c r="J30" s="42">
        <f t="shared" si="4"/>
        <v>1</v>
      </c>
      <c r="K30" s="43" t="s">
        <v>40</v>
      </c>
      <c r="L30" s="43" t="s">
        <v>4</v>
      </c>
      <c r="M30" s="72"/>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826</v>
      </c>
      <c r="BB30" s="47">
        <f t="shared" si="6"/>
        <v>826</v>
      </c>
      <c r="BC30" s="37" t="str">
        <f t="shared" si="7"/>
        <v>INR  Eight Hundred &amp; Twenty Six  Only</v>
      </c>
      <c r="IA30" s="38">
        <v>12</v>
      </c>
      <c r="IB30" s="75" t="s">
        <v>108</v>
      </c>
      <c r="IC30" s="38" t="s">
        <v>68</v>
      </c>
      <c r="ID30" s="38">
        <v>1</v>
      </c>
      <c r="IE30" s="39" t="s">
        <v>38</v>
      </c>
      <c r="IF30" s="39" t="s">
        <v>43</v>
      </c>
      <c r="IG30" s="39" t="s">
        <v>59</v>
      </c>
      <c r="IH30" s="39">
        <v>10</v>
      </c>
      <c r="II30" s="39" t="s">
        <v>38</v>
      </c>
    </row>
    <row r="31" spans="1:243" s="38" customFormat="1" ht="30" customHeight="1">
      <c r="A31" s="22">
        <v>13</v>
      </c>
      <c r="B31" s="87" t="s">
        <v>109</v>
      </c>
      <c r="C31" s="24" t="s">
        <v>69</v>
      </c>
      <c r="D31" s="76">
        <v>2</v>
      </c>
      <c r="E31" s="91" t="s">
        <v>38</v>
      </c>
      <c r="F31" s="76">
        <v>544</v>
      </c>
      <c r="G31" s="50"/>
      <c r="H31" s="51"/>
      <c r="I31" s="40" t="s">
        <v>39</v>
      </c>
      <c r="J31" s="42">
        <f t="shared" si="4"/>
        <v>1</v>
      </c>
      <c r="K31" s="43" t="s">
        <v>40</v>
      </c>
      <c r="L31" s="43" t="s">
        <v>4</v>
      </c>
      <c r="M31" s="72"/>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1088</v>
      </c>
      <c r="BB31" s="47">
        <f t="shared" si="6"/>
        <v>1088</v>
      </c>
      <c r="BC31" s="37" t="str">
        <f t="shared" si="7"/>
        <v>INR  One Thousand  &amp;Eighty Eight  Only</v>
      </c>
      <c r="IA31" s="38">
        <v>13</v>
      </c>
      <c r="IB31" s="75" t="s">
        <v>109</v>
      </c>
      <c r="IC31" s="38" t="s">
        <v>69</v>
      </c>
      <c r="ID31" s="38">
        <v>2</v>
      </c>
      <c r="IE31" s="39" t="s">
        <v>38</v>
      </c>
      <c r="IF31" s="39" t="s">
        <v>43</v>
      </c>
      <c r="IG31" s="39" t="s">
        <v>59</v>
      </c>
      <c r="IH31" s="39">
        <v>10</v>
      </c>
      <c r="II31" s="39" t="s">
        <v>38</v>
      </c>
    </row>
    <row r="32" spans="1:243" s="38" customFormat="1" ht="28.5" customHeight="1">
      <c r="A32" s="22">
        <v>14</v>
      </c>
      <c r="B32" s="95" t="s">
        <v>110</v>
      </c>
      <c r="C32" s="24" t="s">
        <v>70</v>
      </c>
      <c r="D32" s="76">
        <v>5</v>
      </c>
      <c r="E32" s="92" t="s">
        <v>38</v>
      </c>
      <c r="F32" s="76">
        <v>2855</v>
      </c>
      <c r="G32" s="50"/>
      <c r="H32" s="51"/>
      <c r="I32" s="40" t="s">
        <v>39</v>
      </c>
      <c r="J32" s="42">
        <f t="shared" si="4"/>
        <v>1</v>
      </c>
      <c r="K32" s="43" t="s">
        <v>40</v>
      </c>
      <c r="L32" s="43" t="s">
        <v>4</v>
      </c>
      <c r="M32" s="72"/>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14275</v>
      </c>
      <c r="BB32" s="47">
        <f t="shared" si="6"/>
        <v>14275</v>
      </c>
      <c r="BC32" s="37" t="str">
        <f t="shared" si="7"/>
        <v>INR  Fourteen Thousand Two Hundred &amp; Seventy Five  Only</v>
      </c>
      <c r="IA32" s="38">
        <v>14</v>
      </c>
      <c r="IB32" s="75" t="s">
        <v>110</v>
      </c>
      <c r="IC32" s="38" t="s">
        <v>70</v>
      </c>
      <c r="ID32" s="38">
        <v>5</v>
      </c>
      <c r="IE32" s="39" t="s">
        <v>38</v>
      </c>
      <c r="IF32" s="39" t="s">
        <v>43</v>
      </c>
      <c r="IG32" s="39" t="s">
        <v>59</v>
      </c>
      <c r="IH32" s="39">
        <v>10</v>
      </c>
      <c r="II32" s="39" t="s">
        <v>38</v>
      </c>
    </row>
    <row r="33" spans="1:243" s="38" customFormat="1" ht="25.5" customHeight="1">
      <c r="A33" s="22">
        <v>15</v>
      </c>
      <c r="B33" s="95" t="s">
        <v>111</v>
      </c>
      <c r="C33" s="24" t="s">
        <v>71</v>
      </c>
      <c r="D33" s="76">
        <v>9</v>
      </c>
      <c r="E33" s="92" t="s">
        <v>38</v>
      </c>
      <c r="F33" s="76">
        <v>670</v>
      </c>
      <c r="G33" s="50"/>
      <c r="H33" s="51"/>
      <c r="I33" s="40" t="s">
        <v>39</v>
      </c>
      <c r="J33" s="42">
        <f t="shared" si="4"/>
        <v>1</v>
      </c>
      <c r="K33" s="43" t="s">
        <v>40</v>
      </c>
      <c r="L33" s="43" t="s">
        <v>4</v>
      </c>
      <c r="M33" s="72"/>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6030</v>
      </c>
      <c r="BB33" s="47">
        <f t="shared" si="6"/>
        <v>6030</v>
      </c>
      <c r="BC33" s="37" t="str">
        <f t="shared" si="7"/>
        <v>INR  Six Thousand  &amp;Thirty  Only</v>
      </c>
      <c r="IA33" s="38">
        <v>15</v>
      </c>
      <c r="IB33" s="75" t="s">
        <v>111</v>
      </c>
      <c r="IC33" s="38" t="s">
        <v>71</v>
      </c>
      <c r="ID33" s="38">
        <v>9</v>
      </c>
      <c r="IE33" s="39" t="s">
        <v>38</v>
      </c>
      <c r="IF33" s="39" t="s">
        <v>43</v>
      </c>
      <c r="IG33" s="39" t="s">
        <v>59</v>
      </c>
      <c r="IH33" s="39">
        <v>10</v>
      </c>
      <c r="II33" s="39" t="s">
        <v>38</v>
      </c>
    </row>
    <row r="34" spans="1:243" s="38" customFormat="1" ht="20.25" customHeight="1">
      <c r="A34" s="22">
        <v>16</v>
      </c>
      <c r="B34" s="87" t="s">
        <v>112</v>
      </c>
      <c r="C34" s="24" t="s">
        <v>72</v>
      </c>
      <c r="D34" s="76">
        <v>32</v>
      </c>
      <c r="E34" s="92" t="s">
        <v>38</v>
      </c>
      <c r="F34" s="76">
        <v>415</v>
      </c>
      <c r="G34" s="50"/>
      <c r="H34" s="51"/>
      <c r="I34" s="40" t="s">
        <v>39</v>
      </c>
      <c r="J34" s="42">
        <f t="shared" si="4"/>
        <v>1</v>
      </c>
      <c r="K34" s="43" t="s">
        <v>40</v>
      </c>
      <c r="L34" s="43" t="s">
        <v>4</v>
      </c>
      <c r="M34" s="72"/>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13280</v>
      </c>
      <c r="BB34" s="47">
        <f t="shared" si="6"/>
        <v>13280</v>
      </c>
      <c r="BC34" s="37" t="str">
        <f t="shared" si="7"/>
        <v>INR  Thirteen Thousand Two Hundred &amp; Eighty  Only</v>
      </c>
      <c r="IA34" s="38">
        <v>16</v>
      </c>
      <c r="IB34" s="75" t="s">
        <v>140</v>
      </c>
      <c r="IC34" s="38" t="s">
        <v>72</v>
      </c>
      <c r="ID34" s="38">
        <v>32</v>
      </c>
      <c r="IE34" s="39" t="s">
        <v>38</v>
      </c>
      <c r="IF34" s="39" t="s">
        <v>43</v>
      </c>
      <c r="IG34" s="39" t="s">
        <v>59</v>
      </c>
      <c r="IH34" s="39">
        <v>10</v>
      </c>
      <c r="II34" s="39" t="s">
        <v>38</v>
      </c>
    </row>
    <row r="35" spans="1:243" s="38" customFormat="1" ht="28.5" customHeight="1">
      <c r="A35" s="22">
        <v>17</v>
      </c>
      <c r="B35" s="96" t="s">
        <v>135</v>
      </c>
      <c r="C35" s="24" t="s">
        <v>79</v>
      </c>
      <c r="D35" s="76">
        <v>14</v>
      </c>
      <c r="E35" s="91" t="s">
        <v>38</v>
      </c>
      <c r="F35" s="76">
        <v>2450</v>
      </c>
      <c r="G35" s="50"/>
      <c r="H35" s="51"/>
      <c r="I35" s="40" t="s">
        <v>39</v>
      </c>
      <c r="J35" s="42">
        <f aca="true" t="shared" si="8" ref="J35:J50">IF(I35="Less(-)",-1,1)</f>
        <v>1</v>
      </c>
      <c r="K35" s="43" t="s">
        <v>40</v>
      </c>
      <c r="L35" s="43" t="s">
        <v>4</v>
      </c>
      <c r="M35" s="72"/>
      <c r="N35" s="41"/>
      <c r="O35" s="41"/>
      <c r="P35" s="45"/>
      <c r="Q35" s="41"/>
      <c r="R35" s="41"/>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aca="true" t="shared" si="9" ref="BA35:BA50">total_amount_ba($B$2,$D$2,D35,F35,J35,K35,M35)</f>
        <v>34300</v>
      </c>
      <c r="BB35" s="47">
        <f aca="true" t="shared" si="10" ref="BB35:BB50">BA35+SUM(N35:AZ35)</f>
        <v>34300</v>
      </c>
      <c r="BC35" s="37" t="str">
        <f aca="true" t="shared" si="11" ref="BC35:BC50">SpellNumber(L35,BB35)</f>
        <v>INR  Thirty Four Thousand Three Hundred    Only</v>
      </c>
      <c r="IA35" s="38">
        <v>17</v>
      </c>
      <c r="IB35" s="75" t="s">
        <v>141</v>
      </c>
      <c r="IC35" s="38" t="s">
        <v>79</v>
      </c>
      <c r="ID35" s="38">
        <v>14</v>
      </c>
      <c r="IE35" s="39" t="s">
        <v>38</v>
      </c>
      <c r="IF35" s="39" t="s">
        <v>43</v>
      </c>
      <c r="IG35" s="39" t="s">
        <v>59</v>
      </c>
      <c r="IH35" s="39">
        <v>10</v>
      </c>
      <c r="II35" s="39" t="s">
        <v>38</v>
      </c>
    </row>
    <row r="36" spans="1:243" s="38" customFormat="1" ht="27" customHeight="1">
      <c r="A36" s="22">
        <v>18</v>
      </c>
      <c r="B36" s="96" t="s">
        <v>113</v>
      </c>
      <c r="C36" s="24" t="s">
        <v>80</v>
      </c>
      <c r="D36" s="76">
        <v>14</v>
      </c>
      <c r="E36" s="91" t="s">
        <v>38</v>
      </c>
      <c r="F36" s="76">
        <v>288</v>
      </c>
      <c r="G36" s="50"/>
      <c r="H36" s="51"/>
      <c r="I36" s="40" t="s">
        <v>39</v>
      </c>
      <c r="J36" s="42">
        <f t="shared" si="8"/>
        <v>1</v>
      </c>
      <c r="K36" s="43" t="s">
        <v>40</v>
      </c>
      <c r="L36" s="43" t="s">
        <v>4</v>
      </c>
      <c r="M36" s="72"/>
      <c r="N36" s="41"/>
      <c r="O36" s="41"/>
      <c r="P36" s="45"/>
      <c r="Q36" s="41"/>
      <c r="R36" s="41"/>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9"/>
        <v>4032</v>
      </c>
      <c r="BB36" s="47">
        <f t="shared" si="10"/>
        <v>4032</v>
      </c>
      <c r="BC36" s="37" t="str">
        <f t="shared" si="11"/>
        <v>INR  Four Thousand  &amp;Thirty Two  Only</v>
      </c>
      <c r="IA36" s="38">
        <v>18</v>
      </c>
      <c r="IB36" s="75" t="s">
        <v>113</v>
      </c>
      <c r="IC36" s="38" t="s">
        <v>80</v>
      </c>
      <c r="ID36" s="38">
        <v>14</v>
      </c>
      <c r="IE36" s="39" t="s">
        <v>38</v>
      </c>
      <c r="IF36" s="39" t="s">
        <v>43</v>
      </c>
      <c r="IG36" s="39" t="s">
        <v>59</v>
      </c>
      <c r="IH36" s="39">
        <v>10</v>
      </c>
      <c r="II36" s="39" t="s">
        <v>38</v>
      </c>
    </row>
    <row r="37" spans="1:243" s="38" customFormat="1" ht="21" customHeight="1">
      <c r="A37" s="22">
        <v>19</v>
      </c>
      <c r="B37" s="87" t="s">
        <v>114</v>
      </c>
      <c r="C37" s="24" t="s">
        <v>81</v>
      </c>
      <c r="D37" s="76">
        <v>3</v>
      </c>
      <c r="E37" s="92" t="s">
        <v>38</v>
      </c>
      <c r="F37" s="76">
        <v>2452</v>
      </c>
      <c r="G37" s="50"/>
      <c r="H37" s="51"/>
      <c r="I37" s="40" t="s">
        <v>39</v>
      </c>
      <c r="J37" s="42">
        <f t="shared" si="8"/>
        <v>1</v>
      </c>
      <c r="K37" s="43" t="s">
        <v>40</v>
      </c>
      <c r="L37" s="43" t="s">
        <v>4</v>
      </c>
      <c r="M37" s="72"/>
      <c r="N37" s="41"/>
      <c r="O37" s="41"/>
      <c r="P37" s="45"/>
      <c r="Q37" s="41"/>
      <c r="R37" s="41"/>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t="shared" si="9"/>
        <v>7356</v>
      </c>
      <c r="BB37" s="47">
        <f t="shared" si="10"/>
        <v>7356</v>
      </c>
      <c r="BC37" s="37" t="str">
        <f t="shared" si="11"/>
        <v>INR  Seven Thousand Three Hundred &amp; Fifty Six  Only</v>
      </c>
      <c r="IA37" s="38">
        <v>19</v>
      </c>
      <c r="IB37" s="75" t="s">
        <v>142</v>
      </c>
      <c r="IC37" s="38" t="s">
        <v>81</v>
      </c>
      <c r="ID37" s="38">
        <v>3</v>
      </c>
      <c r="IE37" s="39" t="s">
        <v>38</v>
      </c>
      <c r="IF37" s="39" t="s">
        <v>43</v>
      </c>
      <c r="IG37" s="39" t="s">
        <v>59</v>
      </c>
      <c r="IH37" s="39">
        <v>10</v>
      </c>
      <c r="II37" s="39" t="s">
        <v>38</v>
      </c>
    </row>
    <row r="38" spans="1:243" s="38" customFormat="1" ht="18.75" customHeight="1">
      <c r="A38" s="22">
        <v>20</v>
      </c>
      <c r="B38" s="87" t="s">
        <v>115</v>
      </c>
      <c r="C38" s="24" t="s">
        <v>82</v>
      </c>
      <c r="D38" s="76">
        <v>2</v>
      </c>
      <c r="E38" s="92" t="s">
        <v>38</v>
      </c>
      <c r="F38" s="76">
        <v>3081</v>
      </c>
      <c r="G38" s="50"/>
      <c r="H38" s="51"/>
      <c r="I38" s="40" t="s">
        <v>39</v>
      </c>
      <c r="J38" s="42">
        <f t="shared" si="8"/>
        <v>1</v>
      </c>
      <c r="K38" s="43" t="s">
        <v>40</v>
      </c>
      <c r="L38" s="43" t="s">
        <v>4</v>
      </c>
      <c r="M38" s="72"/>
      <c r="N38" s="41"/>
      <c r="O38" s="41"/>
      <c r="P38" s="45"/>
      <c r="Q38" s="41"/>
      <c r="R38" s="41"/>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6162</v>
      </c>
      <c r="BB38" s="47">
        <f t="shared" si="10"/>
        <v>6162</v>
      </c>
      <c r="BC38" s="37" t="str">
        <f t="shared" si="11"/>
        <v>INR  Six Thousand One Hundred &amp; Sixty Two  Only</v>
      </c>
      <c r="IA38" s="38">
        <v>20</v>
      </c>
      <c r="IB38" s="75" t="s">
        <v>143</v>
      </c>
      <c r="IC38" s="38" t="s">
        <v>82</v>
      </c>
      <c r="ID38" s="38">
        <v>2</v>
      </c>
      <c r="IE38" s="39" t="s">
        <v>38</v>
      </c>
      <c r="IF38" s="39" t="s">
        <v>43</v>
      </c>
      <c r="IG38" s="39" t="s">
        <v>59</v>
      </c>
      <c r="IH38" s="39">
        <v>10</v>
      </c>
      <c r="II38" s="39" t="s">
        <v>38</v>
      </c>
    </row>
    <row r="39" spans="1:243" s="38" customFormat="1" ht="40.5" customHeight="1">
      <c r="A39" s="22">
        <v>21</v>
      </c>
      <c r="B39" s="89" t="s">
        <v>116</v>
      </c>
      <c r="C39" s="24" t="s">
        <v>83</v>
      </c>
      <c r="D39" s="76">
        <v>14</v>
      </c>
      <c r="E39" s="91" t="s">
        <v>38</v>
      </c>
      <c r="F39" s="76">
        <v>550</v>
      </c>
      <c r="G39" s="50"/>
      <c r="H39" s="51"/>
      <c r="I39" s="40" t="s">
        <v>39</v>
      </c>
      <c r="J39" s="42">
        <f t="shared" si="8"/>
        <v>1</v>
      </c>
      <c r="K39" s="43" t="s">
        <v>40</v>
      </c>
      <c r="L39" s="43" t="s">
        <v>4</v>
      </c>
      <c r="M39" s="72"/>
      <c r="N39" s="41"/>
      <c r="O39" s="41"/>
      <c r="P39" s="45"/>
      <c r="Q39" s="41"/>
      <c r="R39" s="41"/>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7700</v>
      </c>
      <c r="BB39" s="47">
        <f t="shared" si="10"/>
        <v>7700</v>
      </c>
      <c r="BC39" s="37" t="str">
        <f t="shared" si="11"/>
        <v>INR  Seven Thousand Seven Hundred    Only</v>
      </c>
      <c r="IA39" s="38">
        <v>21</v>
      </c>
      <c r="IB39" s="75" t="s">
        <v>116</v>
      </c>
      <c r="IC39" s="38" t="s">
        <v>83</v>
      </c>
      <c r="ID39" s="38">
        <v>14</v>
      </c>
      <c r="IE39" s="39" t="s">
        <v>38</v>
      </c>
      <c r="IF39" s="39" t="s">
        <v>43</v>
      </c>
      <c r="IG39" s="39" t="s">
        <v>59</v>
      </c>
      <c r="IH39" s="39">
        <v>10</v>
      </c>
      <c r="II39" s="39" t="s">
        <v>38</v>
      </c>
    </row>
    <row r="40" spans="1:243" s="38" customFormat="1" ht="33.75" customHeight="1">
      <c r="A40" s="22">
        <v>22</v>
      </c>
      <c r="B40" s="77" t="s">
        <v>117</v>
      </c>
      <c r="C40" s="24" t="s">
        <v>84</v>
      </c>
      <c r="D40" s="76">
        <v>2</v>
      </c>
      <c r="E40" s="91" t="s">
        <v>38</v>
      </c>
      <c r="F40" s="76">
        <v>5200</v>
      </c>
      <c r="G40" s="50"/>
      <c r="H40" s="51"/>
      <c r="I40" s="40" t="s">
        <v>39</v>
      </c>
      <c r="J40" s="42">
        <f t="shared" si="8"/>
        <v>1</v>
      </c>
      <c r="K40" s="43" t="s">
        <v>40</v>
      </c>
      <c r="L40" s="43" t="s">
        <v>4</v>
      </c>
      <c r="M40" s="72"/>
      <c r="N40" s="41"/>
      <c r="O40" s="41"/>
      <c r="P40" s="45"/>
      <c r="Q40" s="41"/>
      <c r="R40" s="41"/>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10400</v>
      </c>
      <c r="BB40" s="47">
        <f t="shared" si="10"/>
        <v>10400</v>
      </c>
      <c r="BC40" s="37" t="str">
        <f t="shared" si="11"/>
        <v>INR  Ten Thousand Four Hundred    Only</v>
      </c>
      <c r="IA40" s="38">
        <v>22</v>
      </c>
      <c r="IB40" s="75" t="s">
        <v>144</v>
      </c>
      <c r="IC40" s="38" t="s">
        <v>84</v>
      </c>
      <c r="ID40" s="38">
        <v>2</v>
      </c>
      <c r="IE40" s="39" t="s">
        <v>38</v>
      </c>
      <c r="IF40" s="39" t="s">
        <v>43</v>
      </c>
      <c r="IG40" s="39" t="s">
        <v>59</v>
      </c>
      <c r="IH40" s="39">
        <v>10</v>
      </c>
      <c r="II40" s="39" t="s">
        <v>38</v>
      </c>
    </row>
    <row r="41" spans="1:243" s="38" customFormat="1" ht="22.5" customHeight="1">
      <c r="A41" s="22">
        <v>23</v>
      </c>
      <c r="B41" s="89" t="s">
        <v>118</v>
      </c>
      <c r="C41" s="24" t="s">
        <v>85</v>
      </c>
      <c r="D41" s="76">
        <v>1</v>
      </c>
      <c r="E41" s="91" t="s">
        <v>38</v>
      </c>
      <c r="F41" s="76">
        <v>11082</v>
      </c>
      <c r="G41" s="50"/>
      <c r="H41" s="51"/>
      <c r="I41" s="40" t="s">
        <v>39</v>
      </c>
      <c r="J41" s="42">
        <f t="shared" si="8"/>
        <v>1</v>
      </c>
      <c r="K41" s="43" t="s">
        <v>40</v>
      </c>
      <c r="L41" s="43" t="s">
        <v>4</v>
      </c>
      <c r="M41" s="72"/>
      <c r="N41" s="41"/>
      <c r="O41" s="41"/>
      <c r="P41" s="45"/>
      <c r="Q41" s="41"/>
      <c r="R41" s="41"/>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 t="shared" si="9"/>
        <v>11082</v>
      </c>
      <c r="BB41" s="47">
        <f t="shared" si="10"/>
        <v>11082</v>
      </c>
      <c r="BC41" s="37" t="str">
        <f t="shared" si="11"/>
        <v>INR  Eleven Thousand  &amp;Eighty Two  Only</v>
      </c>
      <c r="IA41" s="38">
        <v>23</v>
      </c>
      <c r="IB41" s="75" t="s">
        <v>118</v>
      </c>
      <c r="IC41" s="38" t="s">
        <v>85</v>
      </c>
      <c r="ID41" s="38">
        <v>1</v>
      </c>
      <c r="IE41" s="39" t="s">
        <v>38</v>
      </c>
      <c r="IF41" s="39" t="s">
        <v>43</v>
      </c>
      <c r="IG41" s="39" t="s">
        <v>59</v>
      </c>
      <c r="IH41" s="39">
        <v>10</v>
      </c>
      <c r="II41" s="39" t="s">
        <v>38</v>
      </c>
    </row>
    <row r="42" spans="1:243" s="38" customFormat="1" ht="84" customHeight="1">
      <c r="A42" s="22">
        <v>24</v>
      </c>
      <c r="B42" s="87" t="s">
        <v>119</v>
      </c>
      <c r="C42" s="24" t="s">
        <v>86</v>
      </c>
      <c r="D42" s="76">
        <v>4</v>
      </c>
      <c r="E42" s="92" t="s">
        <v>38</v>
      </c>
      <c r="F42" s="76">
        <v>1146</v>
      </c>
      <c r="G42" s="50"/>
      <c r="H42" s="51"/>
      <c r="I42" s="40" t="s">
        <v>39</v>
      </c>
      <c r="J42" s="42">
        <f t="shared" si="8"/>
        <v>1</v>
      </c>
      <c r="K42" s="43" t="s">
        <v>40</v>
      </c>
      <c r="L42" s="43" t="s">
        <v>4</v>
      </c>
      <c r="M42" s="72"/>
      <c r="N42" s="41"/>
      <c r="O42" s="41"/>
      <c r="P42" s="45"/>
      <c r="Q42" s="41"/>
      <c r="R42" s="41"/>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f t="shared" si="9"/>
        <v>4584</v>
      </c>
      <c r="BB42" s="47">
        <f t="shared" si="10"/>
        <v>4584</v>
      </c>
      <c r="BC42" s="37" t="str">
        <f t="shared" si="11"/>
        <v>INR  Four Thousand Five Hundred &amp; Eighty Four  Only</v>
      </c>
      <c r="IA42" s="38">
        <v>24</v>
      </c>
      <c r="IB42" s="75" t="s">
        <v>119</v>
      </c>
      <c r="IC42" s="38" t="s">
        <v>86</v>
      </c>
      <c r="ID42" s="38">
        <v>4</v>
      </c>
      <c r="IE42" s="39" t="s">
        <v>38</v>
      </c>
      <c r="IF42" s="39" t="s">
        <v>43</v>
      </c>
      <c r="IG42" s="39" t="s">
        <v>59</v>
      </c>
      <c r="IH42" s="39">
        <v>10</v>
      </c>
      <c r="II42" s="39" t="s">
        <v>38</v>
      </c>
    </row>
    <row r="43" spans="1:243" s="38" customFormat="1" ht="57" customHeight="1">
      <c r="A43" s="22">
        <v>25</v>
      </c>
      <c r="B43" s="87" t="s">
        <v>120</v>
      </c>
      <c r="C43" s="24" t="s">
        <v>87</v>
      </c>
      <c r="D43" s="76">
        <v>1</v>
      </c>
      <c r="E43" s="92" t="s">
        <v>38</v>
      </c>
      <c r="F43" s="76">
        <v>4033</v>
      </c>
      <c r="G43" s="50"/>
      <c r="H43" s="51"/>
      <c r="I43" s="40" t="s">
        <v>39</v>
      </c>
      <c r="J43" s="42">
        <f t="shared" si="8"/>
        <v>1</v>
      </c>
      <c r="K43" s="43" t="s">
        <v>40</v>
      </c>
      <c r="L43" s="43" t="s">
        <v>4</v>
      </c>
      <c r="M43" s="72"/>
      <c r="N43" s="41"/>
      <c r="O43" s="41"/>
      <c r="P43" s="45"/>
      <c r="Q43" s="41"/>
      <c r="R43" s="41"/>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 t="shared" si="9"/>
        <v>4033</v>
      </c>
      <c r="BB43" s="47">
        <f t="shared" si="10"/>
        <v>4033</v>
      </c>
      <c r="BC43" s="37" t="str">
        <f t="shared" si="11"/>
        <v>INR  Four Thousand  &amp;Thirty Three  Only</v>
      </c>
      <c r="IA43" s="38">
        <v>25</v>
      </c>
      <c r="IB43" s="75" t="s">
        <v>120</v>
      </c>
      <c r="IC43" s="38" t="s">
        <v>87</v>
      </c>
      <c r="ID43" s="38">
        <v>1</v>
      </c>
      <c r="IE43" s="39" t="s">
        <v>38</v>
      </c>
      <c r="IF43" s="39" t="s">
        <v>43</v>
      </c>
      <c r="IG43" s="39" t="s">
        <v>59</v>
      </c>
      <c r="IH43" s="39">
        <v>10</v>
      </c>
      <c r="II43" s="39" t="s">
        <v>38</v>
      </c>
    </row>
    <row r="44" spans="1:243" s="38" customFormat="1" ht="24" customHeight="1">
      <c r="A44" s="22">
        <v>26</v>
      </c>
      <c r="B44" s="87" t="s">
        <v>121</v>
      </c>
      <c r="C44" s="24" t="s">
        <v>88</v>
      </c>
      <c r="D44" s="76">
        <v>20</v>
      </c>
      <c r="E44" s="92" t="s">
        <v>38</v>
      </c>
      <c r="F44" s="76">
        <v>206</v>
      </c>
      <c r="G44" s="50"/>
      <c r="H44" s="51"/>
      <c r="I44" s="40" t="s">
        <v>39</v>
      </c>
      <c r="J44" s="42">
        <f t="shared" si="8"/>
        <v>1</v>
      </c>
      <c r="K44" s="43" t="s">
        <v>40</v>
      </c>
      <c r="L44" s="43" t="s">
        <v>4</v>
      </c>
      <c r="M44" s="72"/>
      <c r="N44" s="41"/>
      <c r="O44" s="41"/>
      <c r="P44" s="45"/>
      <c r="Q44" s="41"/>
      <c r="R44" s="41"/>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6">
        <f t="shared" si="9"/>
        <v>4120</v>
      </c>
      <c r="BB44" s="47">
        <f t="shared" si="10"/>
        <v>4120</v>
      </c>
      <c r="BC44" s="37" t="str">
        <f t="shared" si="11"/>
        <v>INR  Four Thousand One Hundred &amp; Twenty  Only</v>
      </c>
      <c r="IA44" s="38">
        <v>26</v>
      </c>
      <c r="IB44" s="75" t="s">
        <v>121</v>
      </c>
      <c r="IC44" s="38" t="s">
        <v>88</v>
      </c>
      <c r="ID44" s="38">
        <v>20</v>
      </c>
      <c r="IE44" s="39" t="s">
        <v>38</v>
      </c>
      <c r="IF44" s="39" t="s">
        <v>43</v>
      </c>
      <c r="IG44" s="39" t="s">
        <v>59</v>
      </c>
      <c r="IH44" s="39">
        <v>10</v>
      </c>
      <c r="II44" s="39" t="s">
        <v>38</v>
      </c>
    </row>
    <row r="45" spans="1:243" s="38" customFormat="1" ht="57" customHeight="1">
      <c r="A45" s="22">
        <v>27</v>
      </c>
      <c r="B45" s="87" t="s">
        <v>122</v>
      </c>
      <c r="C45" s="24" t="s">
        <v>89</v>
      </c>
      <c r="D45" s="76">
        <v>25</v>
      </c>
      <c r="E45" s="92" t="s">
        <v>129</v>
      </c>
      <c r="F45" s="76">
        <v>448</v>
      </c>
      <c r="G45" s="50"/>
      <c r="H45" s="51"/>
      <c r="I45" s="40" t="s">
        <v>39</v>
      </c>
      <c r="J45" s="42">
        <f t="shared" si="8"/>
        <v>1</v>
      </c>
      <c r="K45" s="43" t="s">
        <v>40</v>
      </c>
      <c r="L45" s="43" t="s">
        <v>4</v>
      </c>
      <c r="M45" s="72"/>
      <c r="N45" s="41"/>
      <c r="O45" s="41"/>
      <c r="P45" s="45"/>
      <c r="Q45" s="41"/>
      <c r="R45" s="41"/>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f t="shared" si="9"/>
        <v>11200</v>
      </c>
      <c r="BB45" s="47">
        <f t="shared" si="10"/>
        <v>11200</v>
      </c>
      <c r="BC45" s="37" t="str">
        <f t="shared" si="11"/>
        <v>INR  Eleven Thousand Two Hundred    Only</v>
      </c>
      <c r="IA45" s="38">
        <v>27</v>
      </c>
      <c r="IB45" s="75" t="s">
        <v>122</v>
      </c>
      <c r="IC45" s="38" t="s">
        <v>89</v>
      </c>
      <c r="ID45" s="38">
        <v>25</v>
      </c>
      <c r="IE45" s="39" t="s">
        <v>129</v>
      </c>
      <c r="IF45" s="39" t="s">
        <v>43</v>
      </c>
      <c r="IG45" s="39" t="s">
        <v>59</v>
      </c>
      <c r="IH45" s="39">
        <v>10</v>
      </c>
      <c r="II45" s="39" t="s">
        <v>38</v>
      </c>
    </row>
    <row r="46" spans="1:243" s="38" customFormat="1" ht="30" customHeight="1">
      <c r="A46" s="22">
        <v>28</v>
      </c>
      <c r="B46" s="77" t="s">
        <v>123</v>
      </c>
      <c r="C46" s="24" t="s">
        <v>90</v>
      </c>
      <c r="D46" s="76">
        <v>20</v>
      </c>
      <c r="E46" s="91" t="s">
        <v>38</v>
      </c>
      <c r="F46" s="76">
        <v>4189</v>
      </c>
      <c r="G46" s="50"/>
      <c r="H46" s="51"/>
      <c r="I46" s="40" t="s">
        <v>39</v>
      </c>
      <c r="J46" s="42">
        <f t="shared" si="8"/>
        <v>1</v>
      </c>
      <c r="K46" s="43" t="s">
        <v>40</v>
      </c>
      <c r="L46" s="43" t="s">
        <v>4</v>
      </c>
      <c r="M46" s="72"/>
      <c r="N46" s="41"/>
      <c r="O46" s="41"/>
      <c r="P46" s="45"/>
      <c r="Q46" s="41"/>
      <c r="R46" s="41"/>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f t="shared" si="9"/>
        <v>83780</v>
      </c>
      <c r="BB46" s="47">
        <f t="shared" si="10"/>
        <v>83780</v>
      </c>
      <c r="BC46" s="37" t="str">
        <f t="shared" si="11"/>
        <v>INR  Eighty Three Thousand Seven Hundred &amp; Eighty  Only</v>
      </c>
      <c r="IA46" s="38">
        <v>28</v>
      </c>
      <c r="IB46" s="75" t="s">
        <v>145</v>
      </c>
      <c r="IC46" s="38" t="s">
        <v>90</v>
      </c>
      <c r="ID46" s="38">
        <v>20</v>
      </c>
      <c r="IE46" s="39" t="s">
        <v>38</v>
      </c>
      <c r="IF46" s="39" t="s">
        <v>43</v>
      </c>
      <c r="IG46" s="39" t="s">
        <v>59</v>
      </c>
      <c r="IH46" s="39">
        <v>10</v>
      </c>
      <c r="II46" s="39" t="s">
        <v>38</v>
      </c>
    </row>
    <row r="47" spans="1:243" s="38" customFormat="1" ht="51.75" customHeight="1">
      <c r="A47" s="22">
        <v>29</v>
      </c>
      <c r="B47" s="97" t="s">
        <v>124</v>
      </c>
      <c r="C47" s="24" t="s">
        <v>91</v>
      </c>
      <c r="D47" s="76">
        <v>1</v>
      </c>
      <c r="E47" s="98" t="s">
        <v>96</v>
      </c>
      <c r="F47" s="76">
        <v>9633</v>
      </c>
      <c r="G47" s="50"/>
      <c r="H47" s="51"/>
      <c r="I47" s="40" t="s">
        <v>39</v>
      </c>
      <c r="J47" s="42">
        <f t="shared" si="8"/>
        <v>1</v>
      </c>
      <c r="K47" s="43" t="s">
        <v>40</v>
      </c>
      <c r="L47" s="43" t="s">
        <v>4</v>
      </c>
      <c r="M47" s="72"/>
      <c r="N47" s="41"/>
      <c r="O47" s="41"/>
      <c r="P47" s="45"/>
      <c r="Q47" s="41"/>
      <c r="R47" s="41"/>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6">
        <f t="shared" si="9"/>
        <v>9633</v>
      </c>
      <c r="BB47" s="47">
        <f t="shared" si="10"/>
        <v>9633</v>
      </c>
      <c r="BC47" s="37" t="str">
        <f t="shared" si="11"/>
        <v>INR  Nine Thousand Six Hundred &amp; Thirty Three  Only</v>
      </c>
      <c r="IA47" s="38">
        <v>29</v>
      </c>
      <c r="IB47" s="75" t="s">
        <v>124</v>
      </c>
      <c r="IC47" s="38" t="s">
        <v>91</v>
      </c>
      <c r="ID47" s="38">
        <v>1</v>
      </c>
      <c r="IE47" s="39" t="s">
        <v>96</v>
      </c>
      <c r="IF47" s="39" t="s">
        <v>43</v>
      </c>
      <c r="IG47" s="39" t="s">
        <v>59</v>
      </c>
      <c r="IH47" s="39">
        <v>10</v>
      </c>
      <c r="II47" s="39" t="s">
        <v>38</v>
      </c>
    </row>
    <row r="48" spans="1:243" s="38" customFormat="1" ht="39" customHeight="1">
      <c r="A48" s="22">
        <v>30</v>
      </c>
      <c r="B48" s="99" t="s">
        <v>125</v>
      </c>
      <c r="C48" s="24" t="s">
        <v>92</v>
      </c>
      <c r="D48" s="76">
        <v>1</v>
      </c>
      <c r="E48" s="98" t="s">
        <v>96</v>
      </c>
      <c r="F48" s="76">
        <v>110000</v>
      </c>
      <c r="G48" s="50"/>
      <c r="H48" s="51"/>
      <c r="I48" s="40" t="s">
        <v>39</v>
      </c>
      <c r="J48" s="42">
        <f t="shared" si="8"/>
        <v>1</v>
      </c>
      <c r="K48" s="43" t="s">
        <v>40</v>
      </c>
      <c r="L48" s="43" t="s">
        <v>4</v>
      </c>
      <c r="M48" s="72"/>
      <c r="N48" s="41"/>
      <c r="O48" s="41"/>
      <c r="P48" s="45"/>
      <c r="Q48" s="41"/>
      <c r="R48" s="41"/>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6">
        <f t="shared" si="9"/>
        <v>110000</v>
      </c>
      <c r="BB48" s="47">
        <f t="shared" si="10"/>
        <v>110000</v>
      </c>
      <c r="BC48" s="37" t="str">
        <f t="shared" si="11"/>
        <v>INR  One Lakh Ten Thousand    Only</v>
      </c>
      <c r="IA48" s="38">
        <v>30</v>
      </c>
      <c r="IB48" s="75" t="s">
        <v>125</v>
      </c>
      <c r="IC48" s="38" t="s">
        <v>92</v>
      </c>
      <c r="ID48" s="38">
        <v>1</v>
      </c>
      <c r="IE48" s="39" t="s">
        <v>96</v>
      </c>
      <c r="IF48" s="39" t="s">
        <v>43</v>
      </c>
      <c r="IG48" s="39" t="s">
        <v>59</v>
      </c>
      <c r="IH48" s="39">
        <v>10</v>
      </c>
      <c r="II48" s="39" t="s">
        <v>38</v>
      </c>
    </row>
    <row r="49" spans="1:243" s="38" customFormat="1" ht="57" customHeight="1">
      <c r="A49" s="22">
        <v>31</v>
      </c>
      <c r="B49" s="99" t="s">
        <v>126</v>
      </c>
      <c r="C49" s="24" t="s">
        <v>93</v>
      </c>
      <c r="D49" s="76">
        <v>16</v>
      </c>
      <c r="E49" s="98" t="s">
        <v>96</v>
      </c>
      <c r="F49" s="76">
        <v>5700</v>
      </c>
      <c r="G49" s="50"/>
      <c r="H49" s="51"/>
      <c r="I49" s="40" t="s">
        <v>39</v>
      </c>
      <c r="J49" s="42">
        <f t="shared" si="8"/>
        <v>1</v>
      </c>
      <c r="K49" s="43" t="s">
        <v>40</v>
      </c>
      <c r="L49" s="43" t="s">
        <v>4</v>
      </c>
      <c r="M49" s="72"/>
      <c r="N49" s="41"/>
      <c r="O49" s="41"/>
      <c r="P49" s="45"/>
      <c r="Q49" s="41"/>
      <c r="R49" s="41"/>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6">
        <f t="shared" si="9"/>
        <v>91200</v>
      </c>
      <c r="BB49" s="47">
        <f t="shared" si="10"/>
        <v>91200</v>
      </c>
      <c r="BC49" s="37" t="str">
        <f t="shared" si="11"/>
        <v>INR  Ninety One Thousand Two Hundred    Only</v>
      </c>
      <c r="IA49" s="38">
        <v>31</v>
      </c>
      <c r="IB49" s="75" t="s">
        <v>126</v>
      </c>
      <c r="IC49" s="38" t="s">
        <v>93</v>
      </c>
      <c r="ID49" s="38">
        <v>16</v>
      </c>
      <c r="IE49" s="39" t="s">
        <v>96</v>
      </c>
      <c r="IF49" s="39" t="s">
        <v>43</v>
      </c>
      <c r="IG49" s="39" t="s">
        <v>59</v>
      </c>
      <c r="IH49" s="39">
        <v>10</v>
      </c>
      <c r="II49" s="39" t="s">
        <v>38</v>
      </c>
    </row>
    <row r="50" spans="1:243" s="38" customFormat="1" ht="106.5" customHeight="1">
      <c r="A50" s="22">
        <v>32</v>
      </c>
      <c r="B50" s="86" t="s">
        <v>136</v>
      </c>
      <c r="C50" s="24" t="s">
        <v>94</v>
      </c>
      <c r="D50" s="76">
        <v>3</v>
      </c>
      <c r="E50" s="98" t="s">
        <v>96</v>
      </c>
      <c r="F50" s="76">
        <v>65322</v>
      </c>
      <c r="G50" s="50"/>
      <c r="H50" s="51"/>
      <c r="I50" s="40" t="s">
        <v>39</v>
      </c>
      <c r="J50" s="42">
        <f t="shared" si="8"/>
        <v>1</v>
      </c>
      <c r="K50" s="43" t="s">
        <v>40</v>
      </c>
      <c r="L50" s="43" t="s">
        <v>4</v>
      </c>
      <c r="M50" s="72"/>
      <c r="N50" s="41"/>
      <c r="O50" s="41"/>
      <c r="P50" s="45"/>
      <c r="Q50" s="41"/>
      <c r="R50" s="41"/>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6">
        <f t="shared" si="9"/>
        <v>195966</v>
      </c>
      <c r="BB50" s="47">
        <f t="shared" si="10"/>
        <v>195966</v>
      </c>
      <c r="BC50" s="37" t="str">
        <f t="shared" si="11"/>
        <v>INR  One Lakh Ninety Five Thousand Nine Hundred &amp; Sixty Six  Only</v>
      </c>
      <c r="IA50" s="38">
        <v>32</v>
      </c>
      <c r="IB50" s="75" t="s">
        <v>136</v>
      </c>
      <c r="IC50" s="38" t="s">
        <v>94</v>
      </c>
      <c r="ID50" s="38">
        <v>3</v>
      </c>
      <c r="IE50" s="39" t="s">
        <v>96</v>
      </c>
      <c r="IF50" s="39" t="s">
        <v>43</v>
      </c>
      <c r="IG50" s="39" t="s">
        <v>59</v>
      </c>
      <c r="IH50" s="39">
        <v>10</v>
      </c>
      <c r="II50" s="39" t="s">
        <v>38</v>
      </c>
    </row>
    <row r="51" spans="1:243" s="38" customFormat="1" ht="48" customHeight="1">
      <c r="A51" s="52" t="s">
        <v>76</v>
      </c>
      <c r="B51" s="53"/>
      <c r="C51" s="54"/>
      <c r="D51" s="55"/>
      <c r="E51" s="55"/>
      <c r="F51" s="55"/>
      <c r="G51" s="55"/>
      <c r="H51" s="56"/>
      <c r="I51" s="56"/>
      <c r="J51" s="56"/>
      <c r="K51" s="56"/>
      <c r="L51" s="57"/>
      <c r="BA51" s="58">
        <f>SUM(BA13:BA50)</f>
        <v>850148</v>
      </c>
      <c r="BB51" s="59">
        <f>SUM(BB13:BB50)</f>
        <v>850148</v>
      </c>
      <c r="BC51" s="37" t="str">
        <f>SpellNumber($E$2,BB51)</f>
        <v>INR  Eight Lakh Fifty Thousand One Hundred &amp; Forty Eight  Only</v>
      </c>
      <c r="IE51" s="39">
        <v>4</v>
      </c>
      <c r="IF51" s="39" t="s">
        <v>43</v>
      </c>
      <c r="IG51" s="39" t="s">
        <v>59</v>
      </c>
      <c r="IH51" s="39">
        <v>10</v>
      </c>
      <c r="II51" s="39" t="s">
        <v>38</v>
      </c>
    </row>
    <row r="52" spans="1:243" s="68" customFormat="1" ht="18">
      <c r="A52" s="53" t="s">
        <v>77</v>
      </c>
      <c r="B52" s="60"/>
      <c r="C52" s="61"/>
      <c r="D52" s="62"/>
      <c r="E52" s="73" t="s">
        <v>61</v>
      </c>
      <c r="F52" s="74"/>
      <c r="G52" s="63"/>
      <c r="H52" s="64"/>
      <c r="I52" s="64"/>
      <c r="J52" s="64"/>
      <c r="K52" s="65"/>
      <c r="L52" s="66"/>
      <c r="M52" s="67"/>
      <c r="O52" s="38"/>
      <c r="P52" s="38"/>
      <c r="Q52" s="38"/>
      <c r="R52" s="38"/>
      <c r="S52" s="38"/>
      <c r="BA52" s="69">
        <f>IF(ISBLANK(F52),0,IF(E52="Excess (+)",ROUND(BA51+(BA51*F52),2),IF(E52="Less (-)",ROUND(BA51+(BA51*F52*(-1)),2),IF(E52="At Par",BA51,0))))</f>
        <v>0</v>
      </c>
      <c r="BB52" s="70">
        <f>ROUND(BA52,0)</f>
        <v>0</v>
      </c>
      <c r="BC52" s="37" t="str">
        <f>SpellNumber($E$2,BB52)</f>
        <v>INR Zero Only</v>
      </c>
      <c r="IE52" s="71"/>
      <c r="IF52" s="71"/>
      <c r="IG52" s="71"/>
      <c r="IH52" s="71"/>
      <c r="II52" s="71"/>
    </row>
    <row r="53" spans="1:243" s="68" customFormat="1" ht="18">
      <c r="A53" s="52" t="s">
        <v>78</v>
      </c>
      <c r="B53" s="52"/>
      <c r="C53" s="79" t="str">
        <f>SpellNumber($E$2,BB52)</f>
        <v>INR Zero Only</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IE53" s="71"/>
      <c r="IF53" s="71"/>
      <c r="IG53" s="71"/>
      <c r="IH53" s="71"/>
      <c r="II53" s="71"/>
    </row>
  </sheetData>
  <sheetProtection password="EEC8" sheet="1"/>
  <mergeCells count="8">
    <mergeCell ref="A9:BC9"/>
    <mergeCell ref="C53:BC53"/>
    <mergeCell ref="A1:L1"/>
    <mergeCell ref="A4:BC4"/>
    <mergeCell ref="A5:BC5"/>
    <mergeCell ref="A6:BC6"/>
    <mergeCell ref="A7:BC7"/>
    <mergeCell ref="B8:BC8"/>
  </mergeCells>
  <dataValidations count="21">
    <dataValidation type="list" allowBlank="1" showErrorMessage="1" sqref="E5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allowBlank="1" showInputMessage="1" showErrorMessage="1" promptTitle="Item Description" prompt="Please enter Item Description in text" sqref="B17:B22 B25">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4 G25:G5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InputMessage="1" showErrorMessage="1" sqref="L50 L13 L14 L15 L16 L17 L18 L19 L20 L21 L22 L23 L24 L25 L26 L27 L28 L29 L30 L31 L32 L33 L34 L35 L36 L37 L38 L39 L40 L41 L42 L43 L44 L45 L46 L47 L48 L49">
      <formula1>"INR"</formula1>
    </dataValidation>
    <dataValidation type="decimal" allowBlank="1" showInputMessage="1" showErrorMessage="1" promptTitle="Rate Entry" prompt="Please enter the Rate in Rupees for this item. " errorTitle="Invaid Entry" error="Only Numeric Values are allowed. " sqref="H25:H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50">
      <formula1>0</formula1>
      <formula2>999999999999999</formula2>
    </dataValidation>
    <dataValidation type="list" allowBlank="1" showErrorMessage="1" sqref="K13:K50">
      <formula1>"Partial Conversion,Full Conversion"</formula1>
      <formula2>0</formula2>
    </dataValidation>
    <dataValidation allowBlank="1" showInputMessage="1" showErrorMessage="1" promptTitle="Addition / Deduction" prompt="Please Choose the correct One" sqref="J13:J50">
      <formula1>0</formula1>
      <formula2>0</formula2>
    </dataValidation>
    <dataValidation type="list" showErrorMessage="1" sqref="I13:I50">
      <formula1>"Excess(+),Less(-)"</formula1>
      <formula2>0</formula2>
    </dataValidation>
    <dataValidation allowBlank="1" showInputMessage="1" showErrorMessage="1" promptTitle="Itemcode/Make" prompt="Please enter text" sqref="C13:C5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allowBlank="1" showInputMessage="1" showErrorMessage="1" promptTitle="Units" prompt="Please enter Units in text" sqref="E13:E50">
      <formula1>0</formula1>
      <formula2>0</formula2>
    </dataValidation>
    <dataValidation type="decimal" allowBlank="1" showInputMessage="1" showErrorMessage="1" promptTitle="Quantity" prompt="Please enter the Quantity for this item. " errorTitle="Invalid Entry" error="Only Numeric Values are allowed. " sqref="D13:D50 F13:F50">
      <formula1>0</formula1>
      <formula2>999999999999999</formula2>
    </dataValidation>
    <dataValidation type="decimal" allowBlank="1" showErrorMessage="1" errorTitle="Invalid Entry" error="Only Numeric Values are allowed. " sqref="A13:A5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60</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2023-07-12T11:15:19Z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