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<sst xmlns="http://schemas.openxmlformats.org/spreadsheetml/2006/main" count="571" uniqueCount="171">
  <si>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</si>
  <si>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</si>
  <si>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</si>
  <si>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</si>
  <si>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</si>
  <si>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</si>
  <si>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</si>
  <si>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</si>
  <si>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</si>
  <si>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</si>
  <si>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</si>
  <si>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</si>
  <si>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</si>
  <si>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</si>
  <si>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</si>
  <si>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</si>
  <si>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</si>
  <si>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</si>
  <si>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</si>
  <si>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</si>
  <si>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</si>
  <si>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</si>
  <si>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</si>
  <si>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</si>
  <si>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</si>
  <si>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</si>
  <si>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</si>
  <si>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</si>
  <si>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</si>
  <si>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</si>
  <si>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</si>
  <si>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</si>
  <si>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</si>
  <si>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</si>
  <si>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</si>
  <si>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</si>
  <si>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</si>
  <si>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</si>
  <si>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</si>
  <si>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</si>
  <si>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</si>
  <si>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</si>
  <si>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</si>
  <si>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</si>
  <si>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</si>
  <si>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</si>
  <si>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</si>
  <si>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</si>
  <si>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</si>
  <si>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</si>
  <si>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</si>
  <si>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</si>
  <si>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</si>
  <si>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</si>
  <si>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</si>
  <si>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</si>
  <si>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</si>
  <si>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</si>
  <si>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</si>
  <si>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</si>
  <si>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</si>
  <si>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</si>
  <si>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</si>
  <si>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</si>
  <si>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</si>
  <si>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</si>
  <si>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</si>
  <si>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</si>
  <si>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</si>
  <si>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</si>
  <si>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</si>
  <si>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</si>
  <si>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</si>
  <si>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</si>
  <si>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</si>
  <si>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</si>
  <si>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</si>
  <si>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</si>
  <si>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</si>
  <si>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</si>
  <si>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</si>
  <si>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</si>
  <si>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</si>
  <si>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</si>
  <si>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</si>
  <si>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</si>
  <si>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</si>
  <si>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</si>
  <si>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</si>
  <si>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</si>
  <si>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</si>
  <si>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</si>
  <si>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</si>
  <si>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</si>
  <si>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</si>
  <si>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</si>
  <si>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</si>
  <si>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</si>
  <si>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</si>
  <si>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</si>
  <si>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</si>
  <si>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</si>
  <si>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</si>
  <si>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</si>
  <si>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</si>
  <si>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</si>
  <si>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</si>
  <si>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</si>
  <si>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</si>
  <si>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</si>
  <si>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</si>
  <si>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</si>
  <si>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</si>
  <si>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</si>
  <si>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</si>
  <si>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</si>
  <si>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</si>
  <si>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</si>
  <si>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</si>
  <si>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</si>
  <si>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</si>
  <si>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</si>
  <si>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</si>
  <si>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</si>
  <si>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</si>
  <si>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Supply and laying  of 3.5CX150 Sqmm  Armoured Aluminium  Cable  650/1100V grade as per IS 7098(Part 1) 1988 ,PVC insulated and PVC sheathed / XLPE power cable of 1.1 kV grade of following size, direct in ground including excavation , sand cushioning , protective covering and refilling the trench etc. as required as per site. Make- Gloster,Polycab KEI,</t>
  </si>
  <si>
    <t>Supply and laying  of 3.5CX150 Sqmm  Armoured Aluminium  Cable  650/1100V grade as per IS 7098(Part 1) 1988 ,PVC insulated and PVC sheathed / XLPE power cable of 1.1 kV grade of following size, in existing trench/RCC/HUME/METAL Pipe as required from Precsion to near gate.Make- Gloster,Polycab KEI,</t>
  </si>
  <si>
    <t>Supplying and making end termination with brass compression gland and aluminium lugs for following size of PVC insulated and PVC sheathed / XLPE aluminium conductor cable of 1.1 kV grade as required. 3½ X 150 sq. mm (50 mm)</t>
  </si>
  <si>
    <r>
      <t xml:space="preserve">Supply, Installation ,testing &amp; Commisionioning (SITC) of outdoor CPRI certified cubical Feeder pilar with EC grade Al busbar capacity 400Amp. 100% netural suitable &gt;25ka for 3 sec for fault level ,compatiable for following incomming &amp; outgoing . Custum built self fabricated out of 16SWG , CRCA sheet Foot mounted type Panel Furnished with siemen gray shade powder coated paint after necessary pre treatment fully dust &amp; vermin proof, Copper wire ,Lugs and Netural &amp; Insulating Material Engineering and Labor Charges , Panle size (H-W-D)mm. </t>
    </r>
    <r>
      <rPr>
        <b/>
        <sz val="11"/>
        <rFont val="Calibri"/>
        <family val="2"/>
      </rPr>
      <t>Details as Incoming-SFU</t>
    </r>
    <r>
      <rPr>
        <sz val="11"/>
        <rFont val="Calibri"/>
        <family val="2"/>
      </rPr>
      <t xml:space="preserve">400 Amp. TPN 2Nos. &amp; 6 nos-HRC fuse, Incomer All Busbar capacity 400Amp.  </t>
    </r>
    <r>
      <rPr>
        <b/>
        <sz val="11"/>
        <rFont val="Calibri"/>
        <family val="2"/>
      </rPr>
      <t>Outgoing Deatils</t>
    </r>
    <r>
      <rPr>
        <sz val="11"/>
        <rFont val="Calibri"/>
        <family val="2"/>
      </rPr>
      <t xml:space="preserve">  TP MCCB-250 Amp.TPN-2 Nos, TP MCCB-2 Nos 250 Amp. and  MCCB 160 Amp.-1 Nos  Cubicle Type Note-MCCB Make Legrand, L&amp; T Simenice etc.</t>
    </r>
  </si>
  <si>
    <t>Supply and laying  of 3.5CX95 Sqmm  Armoured Aluminium  Cable  650/1100V grade as per IS 7098(Part 1) 1988 ,PVC insulated and PVC sheathed / XLPE power cable of 1.1 kV grade of following size, in existing trench/RCC/HUME/METAL Pipe as required from Precsion to near gate.</t>
  </si>
  <si>
    <t xml:space="preserve">Supplying and installing 150 mm width X 50mm depth x1.6 mm thickness of perforted painted with powder coating M.S cable trays with perforation not more then 17.5% in convenient section , jointed with connectore, suspended from the ceiling with M.S suspenders including bolts &amp; nuts,painting suspenders etc as required for laying of 95 to 150sqmm. </t>
  </si>
  <si>
    <t>Supplying and making end termination with brass compression gland and aluminium lugs for following size of PVC insulated and PVC sheathed / XLPE aluminium conductor cable of 1.1 kV grade as required.3½ X 95 sq. mm (45 mm)</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</si>
  <si>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 as required . (Note : Vertical type MCB TPDB is normally used where 3 phase outlets are required.) 8 way (4 + 24), Double door </t>
  </si>
  <si>
    <t>Supplying and fixing 5 A to 32 A rating, 240/415 V, 10 kA, "C" curve, miniature circuit breaker suitable for inductive load of following poles in the existing MCB DB complete with connections, testing and commissioning etc. as required. Make L&amp;T/ABB/C&amp;S/Legrand/Hagger/Seimens/Schneider</t>
  </si>
  <si>
    <t>FP MCB 40/63 A Make-L&amp;T/ABB/C&amp;S/Legrand/Hagger/Seimens/Schneider</t>
  </si>
  <si>
    <t>200Amp.  36KA Amp,MCCBS Conforms to IS/IEC-60947-2 Make-L&amp;T/ABB/Indoasian</t>
  </si>
  <si>
    <t xml:space="preserve">4 Way Encloser Metal Box for FP MCBMake-L&amp;T/ABB/C&amp;S/Legrand/Hagger/Seimens/Schneider </t>
  </si>
  <si>
    <t>TP MCB 40/63 A Make-L&amp;T/ABB/C&amp;S/Legrand/Hagger/Seimens/Schneider</t>
  </si>
  <si>
    <t>Earthing with G.I. earth pipe 4.5 meter long, 40 mm dia including accessories, and providing masonry enclosure with cover plate having locking arrangement and watering pipe etc. (but without charcoal/ coke and salt) as required</t>
  </si>
  <si>
    <t>Supplying and laying 25 mm X 5 mm G.I strip at 0.50 meter below ground as strip earth electrode, including connection/ terminating with G.I. nut, bolt, spring, washer etc. as required. (Jointing shall be done by overlapping and with 2 sets of G.I. nut bolt &amp; spring washer spaced at 50 mm)</t>
  </si>
  <si>
    <r>
      <t xml:space="preserve">Supply &amp; Installation of 2X2 pure LED  false ceiling Surface Light  </t>
    </r>
    <r>
      <rPr>
        <b/>
        <sz val="10"/>
        <rFont val="Times New Roman"/>
        <family val="1"/>
      </rPr>
      <t>Make-Phillipse/Wipro/CG/Polycab</t>
    </r>
  </si>
  <si>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</si>
  <si>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r>
      <t>Wiring for circuit/ submain wiring alongwith earth wire with the following sizes of FRLS PVC insulated copper conductor, singlecore cable in surface/ recessed medium class PVC conduit as required</t>
    </r>
    <r>
      <rPr>
        <b/>
        <sz val="10"/>
        <rFont val="Times New Roman"/>
        <family val="1"/>
      </rPr>
      <t xml:space="preserve">. Make-L&amp;T/Finolex/Polycab
</t>
    </r>
  </si>
  <si>
    <t>2 X 2.5 sq. mm + 1 X 2.5 sq. mm earth wire</t>
  </si>
  <si>
    <t>2 X 4 sq. mm + 1 X 4 sq. mm earth wire</t>
  </si>
  <si>
    <t>4 X 6sq. mm + 2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</si>
  <si>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</si>
  <si>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</si>
  <si>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plateand cover in front on surface or in recess, including providingand fixing 6 pin 5/6 A &amp; 15/16 A modular socket outlet and15/16 A modular switch, connections etc. as required.</t>
    </r>
    <r>
      <rPr>
        <b/>
        <sz val="10"/>
        <rFont val="Times New Roman"/>
        <family val="1"/>
      </rPr>
      <t xml:space="preserve">Make-L&amp;T/LEGRAND/ABB
</t>
    </r>
  </si>
  <si>
    <t>Providing, laying and fixing following dia G.I. pipe (medium class) in ground complete with G.I. fittings including trenching (75 cm deep) and re-filling etc. as required 150 mm dia</t>
  </si>
  <si>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</si>
  <si>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Supplying and fixing of 230VAC 1Ph.  Two module steeped type fan electronic regulator</t>
  </si>
  <si>
    <r>
      <t xml:space="preserve">Supplying and fixing of 230VAC 1Ph. 300 mm exhaust Fan  with sweep feature. </t>
    </r>
    <r>
      <rPr>
        <b/>
        <sz val="10"/>
        <rFont val="Times New Roman"/>
        <family val="1"/>
      </rPr>
      <t>( Make: Usha / ORIENT / CG)</t>
    </r>
  </si>
  <si>
    <r>
      <t xml:space="preserve">Supplying and fixing of 230VAC 1Ph. 450 mm exhaust Fan  with sweep feature. </t>
    </r>
    <r>
      <rPr>
        <b/>
        <sz val="10"/>
        <rFont val="Times New Roman"/>
        <family val="1"/>
      </rPr>
      <t>( Make: Usha / ORIENT / CG)</t>
    </r>
  </si>
  <si>
    <t xml:space="preserve">Supplying,Cutting of huck , painting and fixing of  MS Down down conduit for  installation of ceiling fan upto 3 to 5 feet </t>
  </si>
  <si>
    <t xml:space="preserve">Supplying &amp; fixing of MCCB 200Amp. 4pole Capacity with Enclosures Suaitable to accommndate 150 to 180 sqmm 3½ Core aluminum armoured cable  termination and fixing Make -L&amp;T/LEGRAND/ABB
</t>
  </si>
  <si>
    <t xml:space="preserve">Earthing with copper earth plate 600 mm X 600 mm X 3 mm thick including accessories, and providing masonry enclosure
with cover plate having locking arrangement and watering pipe of 2.7 meter long etc. with charcoal/ coke and salt as required.
</t>
  </si>
  <si>
    <t xml:space="preserve">Providing and fixing 25 mm X 5 mm copper strip on surface or in recess for connections etc. as required.
</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</si>
  <si>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</si>
  <si>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Supplying and fixing of 230VAC 1Ph.400 mm ,900 rpm Wall Fan </t>
    </r>
    <r>
      <rPr>
        <b/>
        <sz val="10"/>
        <rFont val="Times New Roman"/>
        <family val="1"/>
      </rPr>
      <t xml:space="preserve">Make-ORIENT/CG/USHA/Bajaj  </t>
    </r>
  </si>
  <si>
    <t>Supply of copper flexible cable for connection of power supply to installed machine &amp; equipement size 4 core (3 phase &amp; ground ) 70sqmm.</t>
  </si>
  <si>
    <t>Supply of copper flexible cable for connection of power supply to installed machine &amp; equipement size 4 core (3 phase &amp; ground ) 10sqmm.</t>
  </si>
  <si>
    <r>
      <t>Supplying and fixing of 230VAC 1Ph. 1400mm dia Ceiling Fan (High Speed)  .  (</t>
    </r>
    <r>
      <rPr>
        <b/>
        <sz val="10"/>
        <rFont val="Times New Roman"/>
        <family val="1"/>
      </rPr>
      <t>Make: Usha / Crompton / Bajaj )</t>
    </r>
  </si>
  <si>
    <t xml:space="preserve">Supply ,Construction , plaster &amp; Masionary work of 1 Nos pedestal fondation size 3X1X5 or as petr feedr for mounting of feeder pilar. </t>
  </si>
  <si>
    <t>Mtr</t>
  </si>
  <si>
    <t>Nos.</t>
  </si>
  <si>
    <t>Points</t>
  </si>
  <si>
    <t>Mtrs</t>
  </si>
  <si>
    <t>Job</t>
  </si>
  <si>
    <t>Name of Work:  Estimate for Electrical installation, illuminations and wiring work for Gleeble Instrument (Thermal-Mechanical Physical Simulator and Testing equipment) IIT(BHU)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</si>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</sst>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Border="1" applyAlignment="1">
      <alignment horizontal="left" vertical="top" wrapText="1"/>
    </xf>
    <xf numFmtId="0" fontId="0" fillId="0" borderId="21" xfId="0" applyBorder="1" applyAlignment="1">
      <alignment horizontal="left" vertical="top" wrapText="1"/>
    </xf>
    <xf numFmtId="0" fontId="43" fillId="0" borderId="21" xfId="0" applyFont="1" applyBorder="1" applyAlignment="1">
      <alignment horizontal="left" vertical="center" wrapText="1"/>
    </xf>
    <xf numFmtId="0" fontId="64" fillId="0" borderId="21" xfId="0" applyFont="1" applyBorder="1" applyAlignment="1">
      <alignment horizontal="left" vertical="top" wrapText="1"/>
    </xf>
    <xf numFmtId="0" fontId="65" fillId="0" borderId="21" xfId="0" applyFont="1" applyBorder="1" applyAlignment="1">
      <alignment vertical="top" wrapText="1"/>
    </xf>
    <xf numFmtId="0" fontId="0" fillId="0" borderId="21" xfId="0" applyBorder="1" applyAlignment="1">
      <alignment horizontal="left" vertical="center" wrapText="1"/>
    </xf>
    <xf numFmtId="0" fontId="25" fillId="0" borderId="21" xfId="0" applyFont="1" applyBorder="1" applyAlignment="1">
      <alignment horizontal="justify" vertical="top" wrapText="1"/>
    </xf>
    <xf numFmtId="0" fontId="25" fillId="0" borderId="21" xfId="56" applyFont="1" applyBorder="1" applyAlignment="1">
      <alignment horizontal="left" vertical="top" wrapText="1"/>
      <protection/>
    </xf>
    <xf numFmtId="0" fontId="0" fillId="0" borderId="21" xfId="0" applyBorder="1" applyAlignment="1">
      <alignment vertical="top" wrapText="1"/>
    </xf>
    <xf numFmtId="0" fontId="0" fillId="0" borderId="21" xfId="0" applyBorder="1" applyAlignment="1">
      <alignment horizontal="left" vertical="top"/>
    </xf>
    <xf numFmtId="0" fontId="0" fillId="0" borderId="21" xfId="0" applyBorder="1" applyAlignment="1">
      <alignment horizontal="left" vertical="center"/>
    </xf>
    <xf numFmtId="0" fontId="25" fillId="0" borderId="21" xfId="0" applyFont="1" applyBorder="1" applyAlignment="1">
      <alignment horizontal="center" vertical="top" wrapText="1"/>
    </xf>
    <xf numFmtId="0" fontId="25" fillId="0" borderId="21" xfId="0" applyFont="1" applyBorder="1" applyAlignment="1">
      <alignment horizontal="center" vertical="center" wrapText="1"/>
    </xf>
    <xf numFmtId="0" fontId="25" fillId="0" borderId="21" xfId="56" applyFont="1" applyBorder="1" applyAlignment="1">
      <alignment horizontal="center" vertical="top" wrapText="1"/>
      <protection/>
    </xf>
    <xf numFmtId="0" fontId="25" fillId="0" borderId="21" xfId="56" applyFont="1" applyBorder="1" applyAlignment="1">
      <alignment horizontal="center" vertical="center" wrapText="1"/>
      <protection/>
    </xf>
    <xf numFmtId="0" fontId="0" fillId="0" borderId="21" xfId="0" applyFill="1" applyBorder="1" applyAlignment="1">
      <alignment horizontal="left" vertical="center"/>
    </xf>
    <xf numFmtId="0" fontId="0" fillId="0" borderId="21" xfId="0"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5"/>
  <sheetViews>
    <sheetView showGridLines="0" zoomScale="70" zoomScaleNormal="70" zoomScalePageLayoutView="0" workbookViewId="0" topLeftCell="A53">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3" t="str">
        <f>B2&amp;" BoQ"</f>
        <v>Percentage BoQ</v>
      </c>
      <c r="B1" s="83"/>
      <c r="C1" s="83"/>
      <c r="D1" s="83"/>
      <c r="E1" s="83"/>
      <c r="F1" s="83"/>
      <c r="G1" s="83"/>
      <c r="H1" s="83"/>
      <c r="I1" s="83"/>
      <c r="J1" s="83"/>
      <c r="K1" s="83"/>
      <c r="L1" s="83"/>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4" t="s">
        <v>69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6" customHeight="1">
      <c r="A5" s="84" t="s">
        <v>169</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27" customHeight="1">
      <c r="A6" s="84" t="s">
        <v>170</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13.5"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54.75">
      <c r="A8" s="11" t="s">
        <v>66</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13.5">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72" customHeight="1">
      <c r="A14" s="22">
        <v>1</v>
      </c>
      <c r="B14" s="89" t="s">
        <v>125</v>
      </c>
      <c r="C14" s="24" t="s">
        <v>38</v>
      </c>
      <c r="D14" s="78">
        <v>410</v>
      </c>
      <c r="E14" s="89" t="s">
        <v>164</v>
      </c>
      <c r="F14" s="78">
        <v>1576</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646160</v>
      </c>
      <c r="BB14" s="48">
        <f aca="true" t="shared" si="2" ref="BB14:BB24">BA14+SUM(N14:AZ14)</f>
        <v>646160</v>
      </c>
      <c r="BC14" s="37" t="str">
        <f aca="true" t="shared" si="3" ref="BC14:BC24">SpellNumber(L14,BB14)</f>
        <v>INR  Six Lakh Forty Six Thousand One Hundred &amp; Sixty  Only</v>
      </c>
      <c r="IA14" s="38">
        <v>1</v>
      </c>
      <c r="IB14" s="77" t="s">
        <v>86</v>
      </c>
      <c r="IC14" s="38" t="s">
        <v>38</v>
      </c>
      <c r="ID14" s="38">
        <v>1446</v>
      </c>
      <c r="IE14" s="39" t="s">
        <v>82</v>
      </c>
      <c r="IF14" s="39" t="s">
        <v>42</v>
      </c>
      <c r="IG14" s="39" t="s">
        <v>36</v>
      </c>
      <c r="IH14" s="39">
        <v>123.223</v>
      </c>
      <c r="II14" s="39" t="s">
        <v>39</v>
      </c>
    </row>
    <row r="15" spans="1:243" s="38" customFormat="1" ht="38.25" customHeight="1">
      <c r="A15" s="22">
        <v>2</v>
      </c>
      <c r="B15" s="89" t="s">
        <v>126</v>
      </c>
      <c r="C15" s="24" t="s">
        <v>43</v>
      </c>
      <c r="D15" s="78">
        <v>90</v>
      </c>
      <c r="E15" s="89" t="s">
        <v>164</v>
      </c>
      <c r="F15" s="78">
        <v>1288</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115920</v>
      </c>
      <c r="BB15" s="48">
        <f t="shared" si="2"/>
        <v>115920</v>
      </c>
      <c r="BC15" s="37" t="str">
        <f t="shared" si="3"/>
        <v>INR  One Lakh Fifteen Thousand Nine Hundred &amp; Twenty  Only</v>
      </c>
      <c r="IA15" s="38">
        <v>2</v>
      </c>
      <c r="IB15" s="77" t="s">
        <v>87</v>
      </c>
      <c r="IC15" s="38" t="s">
        <v>43</v>
      </c>
      <c r="ID15" s="38">
        <v>482</v>
      </c>
      <c r="IE15" s="39" t="s">
        <v>82</v>
      </c>
      <c r="IF15" s="39" t="s">
        <v>44</v>
      </c>
      <c r="IG15" s="39" t="s">
        <v>45</v>
      </c>
      <c r="IH15" s="39">
        <v>213</v>
      </c>
      <c r="II15" s="39" t="s">
        <v>39</v>
      </c>
    </row>
    <row r="16" spans="1:243" s="38" customFormat="1" ht="33" customHeight="1">
      <c r="A16" s="22">
        <v>3</v>
      </c>
      <c r="B16" s="90" t="s">
        <v>127</v>
      </c>
      <c r="C16" s="24" t="s">
        <v>46</v>
      </c>
      <c r="D16" s="78">
        <v>4</v>
      </c>
      <c r="E16" s="98" t="s">
        <v>165</v>
      </c>
      <c r="F16" s="78">
        <v>702</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2808</v>
      </c>
      <c r="BB16" s="48">
        <f t="shared" si="2"/>
        <v>2808</v>
      </c>
      <c r="BC16" s="37" t="str">
        <f t="shared" si="3"/>
        <v>INR  Two Thousand Eight Hundred &amp; Eight  Only</v>
      </c>
      <c r="IA16" s="38">
        <v>3</v>
      </c>
      <c r="IB16" s="77" t="s">
        <v>88</v>
      </c>
      <c r="IC16" s="38" t="s">
        <v>46</v>
      </c>
      <c r="ID16" s="38">
        <v>241</v>
      </c>
      <c r="IE16" s="39" t="s">
        <v>82</v>
      </c>
      <c r="IF16" s="39" t="s">
        <v>35</v>
      </c>
      <c r="IG16" s="39" t="s">
        <v>47</v>
      </c>
      <c r="IH16" s="39">
        <v>10</v>
      </c>
      <c r="II16" s="39" t="s">
        <v>39</v>
      </c>
    </row>
    <row r="17" spans="1:243" s="38" customFormat="1" ht="40.5" customHeight="1">
      <c r="A17" s="22">
        <v>4</v>
      </c>
      <c r="B17" s="91" t="s">
        <v>128</v>
      </c>
      <c r="C17" s="24" t="s">
        <v>48</v>
      </c>
      <c r="D17" s="78">
        <v>1</v>
      </c>
      <c r="E17" s="99" t="s">
        <v>165</v>
      </c>
      <c r="F17" s="78">
        <v>400000</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400000</v>
      </c>
      <c r="BB17" s="48">
        <f t="shared" si="2"/>
        <v>400000</v>
      </c>
      <c r="BC17" s="37" t="str">
        <f t="shared" si="3"/>
        <v>INR  Four Lakh    Only</v>
      </c>
      <c r="IA17" s="38">
        <v>4</v>
      </c>
      <c r="IB17" s="77" t="s">
        <v>89</v>
      </c>
      <c r="IC17" s="38" t="s">
        <v>48</v>
      </c>
      <c r="ID17" s="38">
        <v>241</v>
      </c>
      <c r="IE17" s="39" t="s">
        <v>82</v>
      </c>
      <c r="IF17" s="39" t="s">
        <v>49</v>
      </c>
      <c r="IG17" s="39" t="s">
        <v>50</v>
      </c>
      <c r="IH17" s="39">
        <v>10</v>
      </c>
      <c r="II17" s="39" t="s">
        <v>39</v>
      </c>
    </row>
    <row r="18" spans="1:243" s="38" customFormat="1" ht="30" customHeight="1">
      <c r="A18" s="22">
        <v>5</v>
      </c>
      <c r="B18" s="89" t="s">
        <v>129</v>
      </c>
      <c r="C18" s="24" t="s">
        <v>51</v>
      </c>
      <c r="D18" s="78">
        <v>60</v>
      </c>
      <c r="E18" s="89" t="s">
        <v>164</v>
      </c>
      <c r="F18" s="78">
        <v>913</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54780</v>
      </c>
      <c r="BB18" s="48">
        <f t="shared" si="2"/>
        <v>54780</v>
      </c>
      <c r="BC18" s="37" t="str">
        <f t="shared" si="3"/>
        <v>INR  Fifty Four Thousand Seven Hundred &amp; Eighty  Only</v>
      </c>
      <c r="IA18" s="38">
        <v>5</v>
      </c>
      <c r="IB18" s="77" t="s">
        <v>90</v>
      </c>
      <c r="IC18" s="38" t="s">
        <v>51</v>
      </c>
      <c r="ID18" s="38">
        <v>4819</v>
      </c>
      <c r="IE18" s="39" t="s">
        <v>68</v>
      </c>
      <c r="IF18" s="39" t="s">
        <v>42</v>
      </c>
      <c r="IG18" s="39" t="s">
        <v>36</v>
      </c>
      <c r="IH18" s="39">
        <v>123.223</v>
      </c>
      <c r="II18" s="39" t="s">
        <v>39</v>
      </c>
    </row>
    <row r="19" spans="1:243" s="38" customFormat="1" ht="30.75" customHeight="1">
      <c r="A19" s="22">
        <v>6</v>
      </c>
      <c r="B19" s="89" t="s">
        <v>130</v>
      </c>
      <c r="C19" s="24" t="s">
        <v>52</v>
      </c>
      <c r="D19" s="78">
        <v>15</v>
      </c>
      <c r="E19" s="89" t="s">
        <v>164</v>
      </c>
      <c r="F19" s="78">
        <v>531</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7965</v>
      </c>
      <c r="BB19" s="48">
        <f t="shared" si="2"/>
        <v>7965</v>
      </c>
      <c r="BC19" s="37" t="str">
        <f t="shared" si="3"/>
        <v>INR  Seven Thousand Nine Hundred &amp; Sixty Five  Only</v>
      </c>
      <c r="IA19" s="38">
        <v>6</v>
      </c>
      <c r="IB19" s="77" t="s">
        <v>91</v>
      </c>
      <c r="IC19" s="38" t="s">
        <v>52</v>
      </c>
      <c r="ID19" s="38">
        <v>482</v>
      </c>
      <c r="IE19" s="39" t="s">
        <v>82</v>
      </c>
      <c r="IF19" s="39" t="s">
        <v>44</v>
      </c>
      <c r="IG19" s="39" t="s">
        <v>45</v>
      </c>
      <c r="IH19" s="39">
        <v>213</v>
      </c>
      <c r="II19" s="39" t="s">
        <v>39</v>
      </c>
    </row>
    <row r="20" spans="1:243" s="38" customFormat="1" ht="60" customHeight="1">
      <c r="A20" s="22">
        <v>7</v>
      </c>
      <c r="B20" s="90" t="s">
        <v>131</v>
      </c>
      <c r="C20" s="24" t="s">
        <v>53</v>
      </c>
      <c r="D20" s="78">
        <v>4</v>
      </c>
      <c r="E20" s="98" t="s">
        <v>165</v>
      </c>
      <c r="F20" s="78">
        <v>702</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2808</v>
      </c>
      <c r="BB20" s="48">
        <f t="shared" si="2"/>
        <v>2808</v>
      </c>
      <c r="BC20" s="37" t="str">
        <f t="shared" si="3"/>
        <v>INR  Two Thousand Eight Hundred &amp; Eight  Only</v>
      </c>
      <c r="IA20" s="38">
        <v>7</v>
      </c>
      <c r="IB20" s="77" t="s">
        <v>92</v>
      </c>
      <c r="IC20" s="38" t="s">
        <v>53</v>
      </c>
      <c r="ID20" s="38">
        <v>4819</v>
      </c>
      <c r="IE20" s="39" t="s">
        <v>68</v>
      </c>
      <c r="IF20" s="39" t="s">
        <v>35</v>
      </c>
      <c r="IG20" s="39" t="s">
        <v>47</v>
      </c>
      <c r="IH20" s="39">
        <v>10</v>
      </c>
      <c r="II20" s="39" t="s">
        <v>39</v>
      </c>
    </row>
    <row r="21" spans="1:243" s="38" customFormat="1" ht="57" customHeight="1">
      <c r="A21" s="22">
        <v>8</v>
      </c>
      <c r="B21" s="89" t="s">
        <v>132</v>
      </c>
      <c r="C21" s="24" t="s">
        <v>54</v>
      </c>
      <c r="D21" s="78">
        <v>2</v>
      </c>
      <c r="E21" s="100" t="s">
        <v>39</v>
      </c>
      <c r="F21" s="78">
        <v>5651</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11302</v>
      </c>
      <c r="BB21" s="48">
        <f t="shared" si="2"/>
        <v>11302</v>
      </c>
      <c r="BC21" s="37" t="str">
        <f t="shared" si="3"/>
        <v>INR  Eleven Thousand Three Hundred &amp; Two  Only</v>
      </c>
      <c r="IA21" s="38">
        <v>8</v>
      </c>
      <c r="IB21" s="38" t="s">
        <v>93</v>
      </c>
      <c r="IC21" s="38" t="s">
        <v>54</v>
      </c>
      <c r="ID21" s="38">
        <v>100</v>
      </c>
      <c r="IE21" s="39" t="s">
        <v>39</v>
      </c>
      <c r="IF21" s="39" t="s">
        <v>49</v>
      </c>
      <c r="IG21" s="39" t="s">
        <v>50</v>
      </c>
      <c r="IH21" s="39">
        <v>10</v>
      </c>
      <c r="II21" s="39" t="s">
        <v>39</v>
      </c>
    </row>
    <row r="22" spans="1:243" s="38" customFormat="1" ht="51" customHeight="1">
      <c r="A22" s="22">
        <v>9</v>
      </c>
      <c r="B22" s="89" t="s">
        <v>133</v>
      </c>
      <c r="C22" s="24" t="s">
        <v>55</v>
      </c>
      <c r="D22" s="78">
        <v>24</v>
      </c>
      <c r="E22" s="100" t="s">
        <v>39</v>
      </c>
      <c r="F22" s="78">
        <v>199</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4776</v>
      </c>
      <c r="BB22" s="48">
        <f t="shared" si="2"/>
        <v>4776</v>
      </c>
      <c r="BC22" s="37" t="str">
        <f t="shared" si="3"/>
        <v>INR  Four Thousand Seven Hundred &amp; Seventy Six  Only</v>
      </c>
      <c r="IA22" s="38">
        <v>9</v>
      </c>
      <c r="IB22" s="77" t="s">
        <v>94</v>
      </c>
      <c r="IC22" s="38" t="s">
        <v>55</v>
      </c>
      <c r="ID22" s="38">
        <v>100</v>
      </c>
      <c r="IE22" s="39" t="s">
        <v>39</v>
      </c>
      <c r="IF22" s="39" t="s">
        <v>42</v>
      </c>
      <c r="IG22" s="39" t="s">
        <v>36</v>
      </c>
      <c r="IH22" s="39">
        <v>123.223</v>
      </c>
      <c r="II22" s="39" t="s">
        <v>39</v>
      </c>
    </row>
    <row r="23" spans="1:243" s="38" customFormat="1" ht="49.5" customHeight="1">
      <c r="A23" s="22">
        <v>10</v>
      </c>
      <c r="B23" s="92" t="s">
        <v>134</v>
      </c>
      <c r="C23" s="24" t="s">
        <v>56</v>
      </c>
      <c r="D23" s="78">
        <v>4</v>
      </c>
      <c r="E23" s="100" t="s">
        <v>39</v>
      </c>
      <c r="F23" s="78">
        <v>2389</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9556</v>
      </c>
      <c r="BB23" s="48">
        <f t="shared" si="2"/>
        <v>9556</v>
      </c>
      <c r="BC23" s="37" t="str">
        <f t="shared" si="3"/>
        <v>INR  Nine Thousand Five Hundred &amp; Fifty Six  Only</v>
      </c>
      <c r="IA23" s="38">
        <v>10</v>
      </c>
      <c r="IB23" s="77" t="s">
        <v>95</v>
      </c>
      <c r="IC23" s="38" t="s">
        <v>56</v>
      </c>
      <c r="ID23" s="38">
        <v>100</v>
      </c>
      <c r="IE23" s="39" t="s">
        <v>39</v>
      </c>
      <c r="IF23" s="39" t="s">
        <v>44</v>
      </c>
      <c r="IG23" s="39" t="s">
        <v>45</v>
      </c>
      <c r="IH23" s="39">
        <v>213</v>
      </c>
      <c r="II23" s="39" t="s">
        <v>39</v>
      </c>
    </row>
    <row r="24" spans="1:243" s="38" customFormat="1" ht="48" customHeight="1">
      <c r="A24" s="22">
        <v>11</v>
      </c>
      <c r="B24" s="92" t="s">
        <v>135</v>
      </c>
      <c r="C24" s="24" t="s">
        <v>57</v>
      </c>
      <c r="D24" s="78">
        <v>2</v>
      </c>
      <c r="E24" s="100" t="s">
        <v>39</v>
      </c>
      <c r="F24" s="78">
        <v>7504</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15008</v>
      </c>
      <c r="BB24" s="48">
        <f t="shared" si="2"/>
        <v>15008</v>
      </c>
      <c r="BC24" s="37" t="str">
        <f t="shared" si="3"/>
        <v>INR  Fifteen Thousand  &amp;Eight  Only</v>
      </c>
      <c r="IA24" s="38">
        <v>11</v>
      </c>
      <c r="IB24" s="77" t="s">
        <v>96</v>
      </c>
      <c r="IC24" s="38" t="s">
        <v>57</v>
      </c>
      <c r="ID24" s="38">
        <v>100</v>
      </c>
      <c r="IE24" s="39" t="s">
        <v>39</v>
      </c>
      <c r="IF24" s="39" t="s">
        <v>35</v>
      </c>
      <c r="IG24" s="39" t="s">
        <v>47</v>
      </c>
      <c r="IH24" s="39">
        <v>10</v>
      </c>
      <c r="II24" s="39" t="s">
        <v>39</v>
      </c>
    </row>
    <row r="25" spans="1:243" s="38" customFormat="1" ht="48.75" customHeight="1">
      <c r="A25" s="22">
        <v>12</v>
      </c>
      <c r="B25" s="93" t="s">
        <v>136</v>
      </c>
      <c r="C25" s="24" t="s">
        <v>80</v>
      </c>
      <c r="D25" s="78">
        <v>4</v>
      </c>
      <c r="E25" s="101" t="s">
        <v>39</v>
      </c>
      <c r="F25" s="78">
        <v>608</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2432</v>
      </c>
      <c r="BB25" s="48">
        <f aca="true" t="shared" si="6" ref="BB25:BB39">BA25+SUM(N25:AZ25)</f>
        <v>2432</v>
      </c>
      <c r="BC25" s="37" t="str">
        <f aca="true" t="shared" si="7" ref="BC25:BC39">SpellNumber(L25,BB25)</f>
        <v>INR  Two Thousand Four Hundred &amp; Thirty Two  Only</v>
      </c>
      <c r="IA25" s="38">
        <v>12</v>
      </c>
      <c r="IB25" s="77" t="s">
        <v>97</v>
      </c>
      <c r="IC25" s="38" t="s">
        <v>80</v>
      </c>
      <c r="ID25" s="38">
        <v>75</v>
      </c>
      <c r="IE25" s="39" t="s">
        <v>39</v>
      </c>
      <c r="IF25" s="39" t="s">
        <v>42</v>
      </c>
      <c r="IG25" s="39" t="s">
        <v>36</v>
      </c>
      <c r="IH25" s="39">
        <v>123.223</v>
      </c>
      <c r="II25" s="39" t="s">
        <v>39</v>
      </c>
    </row>
    <row r="26" spans="1:243" s="38" customFormat="1" ht="48" customHeight="1">
      <c r="A26" s="22">
        <v>13</v>
      </c>
      <c r="B26" s="92" t="s">
        <v>137</v>
      </c>
      <c r="C26" s="24" t="s">
        <v>58</v>
      </c>
      <c r="D26" s="78">
        <v>8</v>
      </c>
      <c r="E26" s="100" t="s">
        <v>39</v>
      </c>
      <c r="F26" s="78">
        <v>2080</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16640</v>
      </c>
      <c r="BB26" s="48">
        <f t="shared" si="6"/>
        <v>16640</v>
      </c>
      <c r="BC26" s="37" t="str">
        <f t="shared" si="7"/>
        <v>INR  Sixteen Thousand Six Hundred &amp; Forty  Only</v>
      </c>
      <c r="IA26" s="38">
        <v>13</v>
      </c>
      <c r="IB26" s="77" t="s">
        <v>98</v>
      </c>
      <c r="IC26" s="38" t="s">
        <v>58</v>
      </c>
      <c r="ID26" s="38">
        <v>75</v>
      </c>
      <c r="IE26" s="39" t="s">
        <v>39</v>
      </c>
      <c r="IF26" s="39" t="s">
        <v>44</v>
      </c>
      <c r="IG26" s="39" t="s">
        <v>45</v>
      </c>
      <c r="IH26" s="39">
        <v>213</v>
      </c>
      <c r="II26" s="39" t="s">
        <v>39</v>
      </c>
    </row>
    <row r="27" spans="1:243" s="38" customFormat="1" ht="42.75" customHeight="1">
      <c r="A27" s="22">
        <v>14</v>
      </c>
      <c r="B27" s="94" t="s">
        <v>138</v>
      </c>
      <c r="C27" s="24" t="s">
        <v>59</v>
      </c>
      <c r="D27" s="78">
        <v>1</v>
      </c>
      <c r="E27" s="99" t="s">
        <v>165</v>
      </c>
      <c r="F27" s="78">
        <v>4033</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4033</v>
      </c>
      <c r="BB27" s="48">
        <f t="shared" si="6"/>
        <v>4033</v>
      </c>
      <c r="BC27" s="37" t="str">
        <f t="shared" si="7"/>
        <v>INR  Four Thousand  &amp;Thirty Three  Only</v>
      </c>
      <c r="IA27" s="38">
        <v>14</v>
      </c>
      <c r="IB27" s="77" t="s">
        <v>99</v>
      </c>
      <c r="IC27" s="38" t="s">
        <v>59</v>
      </c>
      <c r="ID27" s="38">
        <v>100</v>
      </c>
      <c r="IE27" s="39" t="s">
        <v>39</v>
      </c>
      <c r="IF27" s="39" t="s">
        <v>35</v>
      </c>
      <c r="IG27" s="39" t="s">
        <v>47</v>
      </c>
      <c r="IH27" s="39">
        <v>10</v>
      </c>
      <c r="II27" s="39" t="s">
        <v>39</v>
      </c>
    </row>
    <row r="28" spans="1:243" s="38" customFormat="1" ht="39" customHeight="1">
      <c r="A28" s="22">
        <v>15</v>
      </c>
      <c r="B28" s="94" t="s">
        <v>139</v>
      </c>
      <c r="C28" s="24" t="s">
        <v>60</v>
      </c>
      <c r="D28" s="78">
        <v>6</v>
      </c>
      <c r="E28" s="99" t="s">
        <v>164</v>
      </c>
      <c r="F28" s="78">
        <v>131</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786</v>
      </c>
      <c r="BB28" s="48">
        <f t="shared" si="6"/>
        <v>786</v>
      </c>
      <c r="BC28" s="37" t="str">
        <f t="shared" si="7"/>
        <v>INR  Seven Hundred &amp; Eighty Six  Only</v>
      </c>
      <c r="IA28" s="38">
        <v>15</v>
      </c>
      <c r="IB28" s="77" t="s">
        <v>100</v>
      </c>
      <c r="IC28" s="38" t="s">
        <v>60</v>
      </c>
      <c r="ID28" s="38">
        <v>100</v>
      </c>
      <c r="IE28" s="39" t="s">
        <v>39</v>
      </c>
      <c r="IF28" s="39" t="s">
        <v>49</v>
      </c>
      <c r="IG28" s="39" t="s">
        <v>50</v>
      </c>
      <c r="IH28" s="39">
        <v>10</v>
      </c>
      <c r="II28" s="39" t="s">
        <v>39</v>
      </c>
    </row>
    <row r="29" spans="1:243" s="38" customFormat="1" ht="47.25" customHeight="1">
      <c r="A29" s="22">
        <v>16</v>
      </c>
      <c r="B29" s="95" t="s">
        <v>140</v>
      </c>
      <c r="C29" s="24" t="s">
        <v>61</v>
      </c>
      <c r="D29" s="78">
        <v>10</v>
      </c>
      <c r="E29" s="101" t="s">
        <v>39</v>
      </c>
      <c r="F29" s="78">
        <v>4189</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41890</v>
      </c>
      <c r="BB29" s="48">
        <f t="shared" si="6"/>
        <v>41890</v>
      </c>
      <c r="BC29" s="37" t="str">
        <f t="shared" si="7"/>
        <v>INR  Forty One Thousand Eight Hundred &amp; Ninety  Only</v>
      </c>
      <c r="IA29" s="38">
        <v>16</v>
      </c>
      <c r="IB29" s="77" t="s">
        <v>101</v>
      </c>
      <c r="IC29" s="38" t="s">
        <v>61</v>
      </c>
      <c r="ID29" s="38">
        <v>100</v>
      </c>
      <c r="IE29" s="39" t="s">
        <v>39</v>
      </c>
      <c r="IF29" s="39" t="s">
        <v>44</v>
      </c>
      <c r="IG29" s="39" t="s">
        <v>63</v>
      </c>
      <c r="IH29" s="39">
        <v>10</v>
      </c>
      <c r="II29" s="39" t="s">
        <v>39</v>
      </c>
    </row>
    <row r="30" spans="1:243" s="38" customFormat="1" ht="47.25" customHeight="1">
      <c r="A30" s="22">
        <v>17</v>
      </c>
      <c r="B30" s="89" t="s">
        <v>141</v>
      </c>
      <c r="C30" s="24" t="s">
        <v>62</v>
      </c>
      <c r="D30" s="78">
        <v>18</v>
      </c>
      <c r="E30" s="102" t="s">
        <v>166</v>
      </c>
      <c r="F30" s="78">
        <v>990</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17820</v>
      </c>
      <c r="BB30" s="48">
        <f t="shared" si="6"/>
        <v>17820</v>
      </c>
      <c r="BC30" s="37" t="str">
        <f t="shared" si="7"/>
        <v>INR  Seventeen Thousand Eight Hundred &amp; Twenty  Only</v>
      </c>
      <c r="IA30" s="38">
        <v>17</v>
      </c>
      <c r="IB30" s="77" t="s">
        <v>102</v>
      </c>
      <c r="IC30" s="38" t="s">
        <v>62</v>
      </c>
      <c r="ID30" s="38">
        <v>100</v>
      </c>
      <c r="IE30" s="39" t="s">
        <v>39</v>
      </c>
      <c r="IF30" s="39" t="s">
        <v>44</v>
      </c>
      <c r="IG30" s="39" t="s">
        <v>63</v>
      </c>
      <c r="IH30" s="39">
        <v>10</v>
      </c>
      <c r="II30" s="39" t="s">
        <v>39</v>
      </c>
    </row>
    <row r="31" spans="1:243" s="38" customFormat="1" ht="33.75" customHeight="1">
      <c r="A31" s="22">
        <v>17.1</v>
      </c>
      <c r="B31" s="89" t="s">
        <v>142</v>
      </c>
      <c r="C31" s="24" t="s">
        <v>70</v>
      </c>
      <c r="D31" s="78"/>
      <c r="E31" s="100"/>
      <c r="F31" s="78"/>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0</v>
      </c>
      <c r="BB31" s="48">
        <f t="shared" si="6"/>
        <v>0</v>
      </c>
      <c r="BC31" s="37" t="str">
        <f t="shared" si="7"/>
        <v>INR Zero Only</v>
      </c>
      <c r="IA31" s="38">
        <v>18</v>
      </c>
      <c r="IB31" s="77" t="s">
        <v>103</v>
      </c>
      <c r="IC31" s="38" t="s">
        <v>70</v>
      </c>
      <c r="ID31" s="38">
        <v>100</v>
      </c>
      <c r="IE31" s="39" t="s">
        <v>39</v>
      </c>
      <c r="IF31" s="39" t="s">
        <v>44</v>
      </c>
      <c r="IG31" s="39" t="s">
        <v>63</v>
      </c>
      <c r="IH31" s="39">
        <v>10</v>
      </c>
      <c r="II31" s="39" t="s">
        <v>39</v>
      </c>
    </row>
    <row r="32" spans="1:243" s="38" customFormat="1" ht="48" customHeight="1">
      <c r="A32" s="22">
        <v>17.2</v>
      </c>
      <c r="B32" s="89" t="s">
        <v>143</v>
      </c>
      <c r="C32" s="24" t="s">
        <v>71</v>
      </c>
      <c r="D32" s="78">
        <v>35</v>
      </c>
      <c r="E32" s="102" t="s">
        <v>167</v>
      </c>
      <c r="F32" s="78">
        <v>167</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5845</v>
      </c>
      <c r="BB32" s="48">
        <f>BA32+SUM(N32:AZ32)</f>
        <v>5845</v>
      </c>
      <c r="BC32" s="37" t="str">
        <f>SpellNumber(L32,BB32)</f>
        <v>INR  Five Thousand Eight Hundred &amp; Forty Five  Only</v>
      </c>
      <c r="IA32" s="38">
        <v>19</v>
      </c>
      <c r="IB32" s="77" t="s">
        <v>104</v>
      </c>
      <c r="IC32" s="38" t="s">
        <v>71</v>
      </c>
      <c r="ID32" s="38">
        <v>75</v>
      </c>
      <c r="IE32" s="39" t="s">
        <v>39</v>
      </c>
      <c r="IF32" s="39" t="s">
        <v>44</v>
      </c>
      <c r="IG32" s="39" t="s">
        <v>63</v>
      </c>
      <c r="IH32" s="39">
        <v>10</v>
      </c>
      <c r="II32" s="39" t="s">
        <v>39</v>
      </c>
    </row>
    <row r="33" spans="1:243" s="38" customFormat="1" ht="47.25" customHeight="1">
      <c r="A33" s="22">
        <v>17.3</v>
      </c>
      <c r="B33" s="89" t="s">
        <v>144</v>
      </c>
      <c r="C33" s="24" t="s">
        <v>72</v>
      </c>
      <c r="D33" s="78">
        <v>25</v>
      </c>
      <c r="E33" s="102" t="s">
        <v>167</v>
      </c>
      <c r="F33" s="78">
        <v>200</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5000</v>
      </c>
      <c r="BB33" s="48">
        <f t="shared" si="6"/>
        <v>5000</v>
      </c>
      <c r="BC33" s="37" t="str">
        <f t="shared" si="7"/>
        <v>INR  Five Thousand    Only</v>
      </c>
      <c r="IA33" s="38">
        <v>20</v>
      </c>
      <c r="IB33" s="77" t="s">
        <v>105</v>
      </c>
      <c r="IC33" s="38" t="s">
        <v>72</v>
      </c>
      <c r="ID33" s="38">
        <v>100</v>
      </c>
      <c r="IE33" s="39" t="s">
        <v>39</v>
      </c>
      <c r="IF33" s="39" t="s">
        <v>44</v>
      </c>
      <c r="IG33" s="39" t="s">
        <v>63</v>
      </c>
      <c r="IH33" s="39">
        <v>10</v>
      </c>
      <c r="II33" s="39" t="s">
        <v>39</v>
      </c>
    </row>
    <row r="34" spans="1:243" s="38" customFormat="1" ht="45.75" customHeight="1">
      <c r="A34" s="22">
        <v>17.4</v>
      </c>
      <c r="B34" s="89" t="s">
        <v>145</v>
      </c>
      <c r="C34" s="24" t="s">
        <v>73</v>
      </c>
      <c r="D34" s="78">
        <v>45</v>
      </c>
      <c r="E34" s="101" t="s">
        <v>167</v>
      </c>
      <c r="F34" s="78">
        <v>249</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11205</v>
      </c>
      <c r="BB34" s="48">
        <f t="shared" si="6"/>
        <v>11205</v>
      </c>
      <c r="BC34" s="37" t="str">
        <f t="shared" si="7"/>
        <v>INR  Eleven Thousand Two Hundred &amp; Five  Only</v>
      </c>
      <c r="IA34" s="38">
        <v>21</v>
      </c>
      <c r="IB34" s="77" t="s">
        <v>106</v>
      </c>
      <c r="IC34" s="38" t="s">
        <v>73</v>
      </c>
      <c r="ID34" s="38">
        <v>100</v>
      </c>
      <c r="IE34" s="39" t="s">
        <v>39</v>
      </c>
      <c r="IF34" s="39" t="s">
        <v>44</v>
      </c>
      <c r="IG34" s="39" t="s">
        <v>63</v>
      </c>
      <c r="IH34" s="39">
        <v>10</v>
      </c>
      <c r="II34" s="39" t="s">
        <v>39</v>
      </c>
    </row>
    <row r="35" spans="1:243" s="38" customFormat="1" ht="54" customHeight="1">
      <c r="A35" s="22">
        <v>18</v>
      </c>
      <c r="B35" s="89" t="s">
        <v>146</v>
      </c>
      <c r="C35" s="24" t="s">
        <v>74</v>
      </c>
      <c r="D35" s="78">
        <v>30</v>
      </c>
      <c r="E35" s="101" t="s">
        <v>167</v>
      </c>
      <c r="F35" s="78">
        <v>543</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16290</v>
      </c>
      <c r="BB35" s="48">
        <f t="shared" si="6"/>
        <v>16290</v>
      </c>
      <c r="BC35" s="37" t="str">
        <f t="shared" si="7"/>
        <v>INR  Sixteen Thousand Two Hundred &amp; Ninety  Only</v>
      </c>
      <c r="IA35" s="38">
        <v>22</v>
      </c>
      <c r="IB35" s="77" t="s">
        <v>107</v>
      </c>
      <c r="IC35" s="38" t="s">
        <v>74</v>
      </c>
      <c r="ID35" s="38">
        <v>100</v>
      </c>
      <c r="IE35" s="39" t="s">
        <v>39</v>
      </c>
      <c r="IF35" s="39" t="s">
        <v>44</v>
      </c>
      <c r="IG35" s="39" t="s">
        <v>63</v>
      </c>
      <c r="IH35" s="39">
        <v>10</v>
      </c>
      <c r="II35" s="39" t="s">
        <v>39</v>
      </c>
    </row>
    <row r="36" spans="1:243" s="38" customFormat="1" ht="46.5" customHeight="1">
      <c r="A36" s="22">
        <v>19</v>
      </c>
      <c r="B36" s="96" t="s">
        <v>147</v>
      </c>
      <c r="C36" s="24" t="s">
        <v>75</v>
      </c>
      <c r="D36" s="78">
        <v>6</v>
      </c>
      <c r="E36" s="103" t="s">
        <v>39</v>
      </c>
      <c r="F36" s="78">
        <v>401</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2406</v>
      </c>
      <c r="BB36" s="48">
        <f t="shared" si="6"/>
        <v>2406</v>
      </c>
      <c r="BC36" s="37" t="str">
        <f t="shared" si="7"/>
        <v>INR  Two Thousand Four Hundred &amp; Six  Only</v>
      </c>
      <c r="IA36" s="38">
        <v>23</v>
      </c>
      <c r="IB36" s="77" t="s">
        <v>108</v>
      </c>
      <c r="IC36" s="38" t="s">
        <v>75</v>
      </c>
      <c r="ID36" s="38">
        <v>75</v>
      </c>
      <c r="IE36" s="39" t="s">
        <v>39</v>
      </c>
      <c r="IF36" s="39" t="s">
        <v>44</v>
      </c>
      <c r="IG36" s="39" t="s">
        <v>63</v>
      </c>
      <c r="IH36" s="39">
        <v>10</v>
      </c>
      <c r="II36" s="39" t="s">
        <v>39</v>
      </c>
    </row>
    <row r="37" spans="1:243" s="38" customFormat="1" ht="38.25" customHeight="1">
      <c r="A37" s="22">
        <v>20</v>
      </c>
      <c r="B37" s="89" t="s">
        <v>148</v>
      </c>
      <c r="C37" s="24" t="s">
        <v>76</v>
      </c>
      <c r="D37" s="78">
        <v>6</v>
      </c>
      <c r="E37" s="101" t="s">
        <v>39</v>
      </c>
      <c r="F37" s="78">
        <v>495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2970</v>
      </c>
      <c r="BB37" s="48">
        <f t="shared" si="6"/>
        <v>2970</v>
      </c>
      <c r="BC37" s="37" t="str">
        <f t="shared" si="7"/>
        <v>INR  Two Thousand Nine Hundred &amp; Seventy  Only</v>
      </c>
      <c r="IA37" s="38">
        <v>24</v>
      </c>
      <c r="IB37" s="77" t="s">
        <v>109</v>
      </c>
      <c r="IC37" s="38" t="s">
        <v>76</v>
      </c>
      <c r="ID37" s="38">
        <v>75</v>
      </c>
      <c r="IE37" s="39" t="s">
        <v>39</v>
      </c>
      <c r="IF37" s="39" t="s">
        <v>44</v>
      </c>
      <c r="IG37" s="39" t="s">
        <v>63</v>
      </c>
      <c r="IH37" s="39">
        <v>10</v>
      </c>
      <c r="II37" s="39" t="s">
        <v>39</v>
      </c>
    </row>
    <row r="38" spans="1:243" s="38" customFormat="1" ht="35.25" customHeight="1">
      <c r="A38" s="22">
        <v>21</v>
      </c>
      <c r="B38" s="97" t="s">
        <v>149</v>
      </c>
      <c r="C38" s="24" t="s">
        <v>77</v>
      </c>
      <c r="D38" s="78">
        <v>15</v>
      </c>
      <c r="E38" s="104" t="s">
        <v>164</v>
      </c>
      <c r="F38" s="78">
        <v>1183</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17745</v>
      </c>
      <c r="BB38" s="48">
        <f t="shared" si="6"/>
        <v>17745</v>
      </c>
      <c r="BC38" s="37" t="str">
        <f t="shared" si="7"/>
        <v>INR  Seventeen Thousand Seven Hundred &amp; Forty Five  Only</v>
      </c>
      <c r="IA38" s="38">
        <v>25</v>
      </c>
      <c r="IB38" s="77" t="s">
        <v>110</v>
      </c>
      <c r="IC38" s="38" t="s">
        <v>77</v>
      </c>
      <c r="ID38" s="38">
        <v>50</v>
      </c>
      <c r="IE38" s="39" t="s">
        <v>39</v>
      </c>
      <c r="IF38" s="39" t="s">
        <v>44</v>
      </c>
      <c r="IG38" s="39" t="s">
        <v>63</v>
      </c>
      <c r="IH38" s="39">
        <v>10</v>
      </c>
      <c r="II38" s="39" t="s">
        <v>39</v>
      </c>
    </row>
    <row r="39" spans="1:243" s="38" customFormat="1" ht="57" customHeight="1">
      <c r="A39" s="22">
        <v>22</v>
      </c>
      <c r="B39" s="89" t="s">
        <v>150</v>
      </c>
      <c r="C39" s="24" t="s">
        <v>78</v>
      </c>
      <c r="D39" s="78">
        <v>4</v>
      </c>
      <c r="E39" s="101" t="s">
        <v>39</v>
      </c>
      <c r="F39" s="78">
        <v>639</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2556</v>
      </c>
      <c r="BB39" s="48">
        <f t="shared" si="6"/>
        <v>2556</v>
      </c>
      <c r="BC39" s="37" t="str">
        <f t="shared" si="7"/>
        <v>INR  Two Thousand Five Hundred &amp; Fifty Six  Only</v>
      </c>
      <c r="IA39" s="38">
        <v>26</v>
      </c>
      <c r="IB39" s="77" t="s">
        <v>111</v>
      </c>
      <c r="IC39" s="38" t="s">
        <v>78</v>
      </c>
      <c r="ID39" s="38">
        <v>50</v>
      </c>
      <c r="IE39" s="39" t="s">
        <v>39</v>
      </c>
      <c r="IF39" s="39" t="s">
        <v>44</v>
      </c>
      <c r="IG39" s="39" t="s">
        <v>63</v>
      </c>
      <c r="IH39" s="39">
        <v>10</v>
      </c>
      <c r="II39" s="39" t="s">
        <v>39</v>
      </c>
    </row>
    <row r="40" spans="1:243" s="38" customFormat="1" ht="57" customHeight="1">
      <c r="A40" s="22">
        <v>23</v>
      </c>
      <c r="B40" s="95" t="s">
        <v>151</v>
      </c>
      <c r="C40" s="24" t="s">
        <v>112</v>
      </c>
      <c r="D40" s="78">
        <v>3</v>
      </c>
      <c r="E40" s="101" t="s">
        <v>39</v>
      </c>
      <c r="F40" s="78">
        <v>342</v>
      </c>
      <c r="G40" s="51"/>
      <c r="H40" s="52"/>
      <c r="I40" s="40" t="s">
        <v>40</v>
      </c>
      <c r="J40" s="43">
        <f aca="true" t="shared" si="8" ref="J40:J52">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52">total_amount_ba($B$2,$D$2,D40,F40,J40,K40,M40)</f>
        <v>1026</v>
      </c>
      <c r="BB40" s="48">
        <f aca="true" t="shared" si="10" ref="BB40:BB52">BA40+SUM(N40:AZ40)</f>
        <v>1026</v>
      </c>
      <c r="BC40" s="37" t="str">
        <f aca="true" t="shared" si="11" ref="BC40:BC52">SpellNumber(L40,BB40)</f>
        <v>INR  One Thousand  &amp;Twenty Six  Only</v>
      </c>
      <c r="IA40" s="38">
        <v>26</v>
      </c>
      <c r="IB40" s="77" t="s">
        <v>111</v>
      </c>
      <c r="IC40" s="38" t="s">
        <v>78</v>
      </c>
      <c r="ID40" s="38">
        <v>50</v>
      </c>
      <c r="IE40" s="39" t="s">
        <v>39</v>
      </c>
      <c r="IF40" s="39" t="s">
        <v>44</v>
      </c>
      <c r="IG40" s="39" t="s">
        <v>63</v>
      </c>
      <c r="IH40" s="39">
        <v>10</v>
      </c>
      <c r="II40" s="39" t="s">
        <v>39</v>
      </c>
    </row>
    <row r="41" spans="1:243" s="38" customFormat="1" ht="57" customHeight="1">
      <c r="A41" s="22">
        <v>24</v>
      </c>
      <c r="B41" s="95" t="s">
        <v>152</v>
      </c>
      <c r="C41" s="24" t="s">
        <v>113</v>
      </c>
      <c r="D41" s="78">
        <v>2</v>
      </c>
      <c r="E41" s="101" t="s">
        <v>39</v>
      </c>
      <c r="F41" s="78">
        <v>3200</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6400</v>
      </c>
      <c r="BB41" s="48">
        <f t="shared" si="10"/>
        <v>6400</v>
      </c>
      <c r="BC41" s="37" t="str">
        <f t="shared" si="11"/>
        <v>INR  Six Thousand Four Hundred    Only</v>
      </c>
      <c r="IA41" s="38">
        <v>26</v>
      </c>
      <c r="IB41" s="77" t="s">
        <v>111</v>
      </c>
      <c r="IC41" s="38" t="s">
        <v>78</v>
      </c>
      <c r="ID41" s="38">
        <v>50</v>
      </c>
      <c r="IE41" s="39" t="s">
        <v>39</v>
      </c>
      <c r="IF41" s="39" t="s">
        <v>44</v>
      </c>
      <c r="IG41" s="39" t="s">
        <v>63</v>
      </c>
      <c r="IH41" s="39">
        <v>10</v>
      </c>
      <c r="II41" s="39" t="s">
        <v>39</v>
      </c>
    </row>
    <row r="42" spans="1:243" s="38" customFormat="1" ht="57" customHeight="1">
      <c r="A42" s="22">
        <v>25</v>
      </c>
      <c r="B42" s="95" t="s">
        <v>153</v>
      </c>
      <c r="C42" s="24" t="s">
        <v>114</v>
      </c>
      <c r="D42" s="78">
        <v>1</v>
      </c>
      <c r="E42" s="101" t="s">
        <v>39</v>
      </c>
      <c r="F42" s="78">
        <v>5200</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5200</v>
      </c>
      <c r="BB42" s="48">
        <f t="shared" si="10"/>
        <v>5200</v>
      </c>
      <c r="BC42" s="37" t="str">
        <f t="shared" si="11"/>
        <v>INR  Five Thousand Two Hundred    Only</v>
      </c>
      <c r="IA42" s="38">
        <v>26</v>
      </c>
      <c r="IB42" s="77" t="s">
        <v>111</v>
      </c>
      <c r="IC42" s="38" t="s">
        <v>78</v>
      </c>
      <c r="ID42" s="38">
        <v>50</v>
      </c>
      <c r="IE42" s="39" t="s">
        <v>39</v>
      </c>
      <c r="IF42" s="39" t="s">
        <v>44</v>
      </c>
      <c r="IG42" s="39" t="s">
        <v>63</v>
      </c>
      <c r="IH42" s="39">
        <v>10</v>
      </c>
      <c r="II42" s="39" t="s">
        <v>39</v>
      </c>
    </row>
    <row r="43" spans="1:243" s="38" customFormat="1" ht="57" customHeight="1">
      <c r="A43" s="22">
        <v>26</v>
      </c>
      <c r="B43" s="96" t="s">
        <v>154</v>
      </c>
      <c r="C43" s="24" t="s">
        <v>115</v>
      </c>
      <c r="D43" s="78">
        <v>3</v>
      </c>
      <c r="E43" s="101" t="s">
        <v>39</v>
      </c>
      <c r="F43" s="78">
        <v>550</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1650</v>
      </c>
      <c r="BB43" s="48">
        <f t="shared" si="10"/>
        <v>1650</v>
      </c>
      <c r="BC43" s="37" t="str">
        <f t="shared" si="11"/>
        <v>INR  One Thousand Six Hundred &amp; Fifty  Only</v>
      </c>
      <c r="IA43" s="38">
        <v>26</v>
      </c>
      <c r="IB43" s="77" t="s">
        <v>111</v>
      </c>
      <c r="IC43" s="38" t="s">
        <v>78</v>
      </c>
      <c r="ID43" s="38">
        <v>50</v>
      </c>
      <c r="IE43" s="39" t="s">
        <v>39</v>
      </c>
      <c r="IF43" s="39" t="s">
        <v>44</v>
      </c>
      <c r="IG43" s="39" t="s">
        <v>63</v>
      </c>
      <c r="IH43" s="39">
        <v>10</v>
      </c>
      <c r="II43" s="39" t="s">
        <v>39</v>
      </c>
    </row>
    <row r="44" spans="1:243" s="38" customFormat="1" ht="57" customHeight="1">
      <c r="A44" s="22">
        <v>27</v>
      </c>
      <c r="B44" s="79" t="s">
        <v>155</v>
      </c>
      <c r="C44" s="24" t="s">
        <v>116</v>
      </c>
      <c r="D44" s="78">
        <v>1</v>
      </c>
      <c r="E44" s="80" t="s">
        <v>165</v>
      </c>
      <c r="F44" s="78">
        <v>28559</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28559</v>
      </c>
      <c r="BB44" s="48">
        <f t="shared" si="10"/>
        <v>28559</v>
      </c>
      <c r="BC44" s="37" t="str">
        <f t="shared" si="11"/>
        <v>INR  Twenty Eight Thousand Five Hundred &amp; Fifty Nine  Only</v>
      </c>
      <c r="IA44" s="38">
        <v>26</v>
      </c>
      <c r="IB44" s="77" t="s">
        <v>111</v>
      </c>
      <c r="IC44" s="38" t="s">
        <v>78</v>
      </c>
      <c r="ID44" s="38">
        <v>50</v>
      </c>
      <c r="IE44" s="39" t="s">
        <v>39</v>
      </c>
      <c r="IF44" s="39" t="s">
        <v>44</v>
      </c>
      <c r="IG44" s="39" t="s">
        <v>63</v>
      </c>
      <c r="IH44" s="39">
        <v>10</v>
      </c>
      <c r="II44" s="39" t="s">
        <v>39</v>
      </c>
    </row>
    <row r="45" spans="1:243" s="38" customFormat="1" ht="57" customHeight="1">
      <c r="A45" s="22">
        <v>28</v>
      </c>
      <c r="B45" s="97" t="s">
        <v>156</v>
      </c>
      <c r="C45" s="24" t="s">
        <v>117</v>
      </c>
      <c r="D45" s="78">
        <v>3</v>
      </c>
      <c r="E45" s="101" t="s">
        <v>39</v>
      </c>
      <c r="F45" s="78">
        <v>11794</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35382</v>
      </c>
      <c r="BB45" s="48">
        <f t="shared" si="10"/>
        <v>35382</v>
      </c>
      <c r="BC45" s="37" t="str">
        <f t="shared" si="11"/>
        <v>INR  Thirty Five Thousand Three Hundred &amp; Eighty Two  Only</v>
      </c>
      <c r="IA45" s="38">
        <v>26</v>
      </c>
      <c r="IB45" s="77" t="s">
        <v>111</v>
      </c>
      <c r="IC45" s="38" t="s">
        <v>78</v>
      </c>
      <c r="ID45" s="38">
        <v>50</v>
      </c>
      <c r="IE45" s="39" t="s">
        <v>39</v>
      </c>
      <c r="IF45" s="39" t="s">
        <v>44</v>
      </c>
      <c r="IG45" s="39" t="s">
        <v>63</v>
      </c>
      <c r="IH45" s="39">
        <v>10</v>
      </c>
      <c r="II45" s="39" t="s">
        <v>39</v>
      </c>
    </row>
    <row r="46" spans="1:243" s="38" customFormat="1" ht="57" customHeight="1">
      <c r="A46" s="22">
        <v>29</v>
      </c>
      <c r="B46" s="97" t="s">
        <v>157</v>
      </c>
      <c r="C46" s="24" t="s">
        <v>118</v>
      </c>
      <c r="D46" s="78">
        <v>15</v>
      </c>
      <c r="E46" s="105" t="s">
        <v>167</v>
      </c>
      <c r="F46" s="78">
        <v>1224</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18360</v>
      </c>
      <c r="BB46" s="48">
        <f t="shared" si="10"/>
        <v>18360</v>
      </c>
      <c r="BC46" s="37" t="str">
        <f t="shared" si="11"/>
        <v>INR  Eighteen Thousand Three Hundred &amp; Sixty  Only</v>
      </c>
      <c r="IA46" s="38">
        <v>26</v>
      </c>
      <c r="IB46" s="77" t="s">
        <v>111</v>
      </c>
      <c r="IC46" s="38" t="s">
        <v>78</v>
      </c>
      <c r="ID46" s="38">
        <v>50</v>
      </c>
      <c r="IE46" s="39" t="s">
        <v>39</v>
      </c>
      <c r="IF46" s="39" t="s">
        <v>44</v>
      </c>
      <c r="IG46" s="39" t="s">
        <v>63</v>
      </c>
      <c r="IH46" s="39">
        <v>10</v>
      </c>
      <c r="II46" s="39" t="s">
        <v>39</v>
      </c>
    </row>
    <row r="47" spans="1:243" s="38" customFormat="1" ht="57" customHeight="1">
      <c r="A47" s="22">
        <v>30</v>
      </c>
      <c r="B47" s="89" t="s">
        <v>158</v>
      </c>
      <c r="C47" s="24" t="s">
        <v>119</v>
      </c>
      <c r="D47" s="78">
        <v>5</v>
      </c>
      <c r="E47" s="100" t="s">
        <v>39</v>
      </c>
      <c r="F47" s="78">
        <v>415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2075</v>
      </c>
      <c r="BB47" s="48">
        <f t="shared" si="10"/>
        <v>2075</v>
      </c>
      <c r="BC47" s="37" t="str">
        <f t="shared" si="11"/>
        <v>INR  Two Thousand  &amp;Seventy Five  Only</v>
      </c>
      <c r="IA47" s="38">
        <v>26</v>
      </c>
      <c r="IB47" s="77" t="s">
        <v>111</v>
      </c>
      <c r="IC47" s="38" t="s">
        <v>78</v>
      </c>
      <c r="ID47" s="38">
        <v>50</v>
      </c>
      <c r="IE47" s="39" t="s">
        <v>39</v>
      </c>
      <c r="IF47" s="39" t="s">
        <v>44</v>
      </c>
      <c r="IG47" s="39" t="s">
        <v>63</v>
      </c>
      <c r="IH47" s="39">
        <v>10</v>
      </c>
      <c r="II47" s="39" t="s">
        <v>39</v>
      </c>
    </row>
    <row r="48" spans="1:243" s="38" customFormat="1" ht="57" customHeight="1">
      <c r="A48" s="22">
        <v>31</v>
      </c>
      <c r="B48" s="89" t="s">
        <v>159</v>
      </c>
      <c r="C48" s="24" t="s">
        <v>120</v>
      </c>
      <c r="D48" s="78">
        <v>3</v>
      </c>
      <c r="E48" s="100" t="s">
        <v>39</v>
      </c>
      <c r="F48" s="78">
        <v>3081</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9243</v>
      </c>
      <c r="BB48" s="48">
        <f t="shared" si="10"/>
        <v>9243</v>
      </c>
      <c r="BC48" s="37" t="str">
        <f t="shared" si="11"/>
        <v>INR  Nine Thousand Two Hundred &amp; Forty Three  Only</v>
      </c>
      <c r="IA48" s="38">
        <v>26</v>
      </c>
      <c r="IB48" s="77" t="s">
        <v>111</v>
      </c>
      <c r="IC48" s="38" t="s">
        <v>78</v>
      </c>
      <c r="ID48" s="38">
        <v>50</v>
      </c>
      <c r="IE48" s="39" t="s">
        <v>39</v>
      </c>
      <c r="IF48" s="39" t="s">
        <v>44</v>
      </c>
      <c r="IG48" s="39" t="s">
        <v>63</v>
      </c>
      <c r="IH48" s="39">
        <v>10</v>
      </c>
      <c r="II48" s="39" t="s">
        <v>39</v>
      </c>
    </row>
    <row r="49" spans="1:243" s="38" customFormat="1" ht="57" customHeight="1">
      <c r="A49" s="22">
        <v>32</v>
      </c>
      <c r="B49" s="89" t="s">
        <v>160</v>
      </c>
      <c r="C49" s="24" t="s">
        <v>121</v>
      </c>
      <c r="D49" s="78">
        <v>10</v>
      </c>
      <c r="E49" s="100" t="s">
        <v>164</v>
      </c>
      <c r="F49" s="78">
        <v>4100</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41000</v>
      </c>
      <c r="BB49" s="48">
        <f t="shared" si="10"/>
        <v>41000</v>
      </c>
      <c r="BC49" s="37" t="str">
        <f t="shared" si="11"/>
        <v>INR  Forty One Thousand    Only</v>
      </c>
      <c r="IA49" s="38">
        <v>26</v>
      </c>
      <c r="IB49" s="77" t="s">
        <v>111</v>
      </c>
      <c r="IC49" s="38" t="s">
        <v>78</v>
      </c>
      <c r="ID49" s="38">
        <v>50</v>
      </c>
      <c r="IE49" s="39" t="s">
        <v>39</v>
      </c>
      <c r="IF49" s="39" t="s">
        <v>44</v>
      </c>
      <c r="IG49" s="39" t="s">
        <v>63</v>
      </c>
      <c r="IH49" s="39">
        <v>10</v>
      </c>
      <c r="II49" s="39" t="s">
        <v>39</v>
      </c>
    </row>
    <row r="50" spans="1:243" s="38" customFormat="1" ht="57" customHeight="1">
      <c r="A50" s="22">
        <v>33</v>
      </c>
      <c r="B50" s="89" t="s">
        <v>161</v>
      </c>
      <c r="C50" s="24" t="s">
        <v>122</v>
      </c>
      <c r="D50" s="78">
        <v>25</v>
      </c>
      <c r="E50" s="100" t="s">
        <v>164</v>
      </c>
      <c r="F50" s="78">
        <v>670</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16750</v>
      </c>
      <c r="BB50" s="48">
        <f t="shared" si="10"/>
        <v>16750</v>
      </c>
      <c r="BC50" s="37" t="str">
        <f t="shared" si="11"/>
        <v>INR  Sixteen Thousand Seven Hundred &amp; Fifty  Only</v>
      </c>
      <c r="IA50" s="38">
        <v>26</v>
      </c>
      <c r="IB50" s="77" t="s">
        <v>111</v>
      </c>
      <c r="IC50" s="38" t="s">
        <v>78</v>
      </c>
      <c r="ID50" s="38">
        <v>50</v>
      </c>
      <c r="IE50" s="39" t="s">
        <v>39</v>
      </c>
      <c r="IF50" s="39" t="s">
        <v>44</v>
      </c>
      <c r="IG50" s="39" t="s">
        <v>63</v>
      </c>
      <c r="IH50" s="39">
        <v>10</v>
      </c>
      <c r="II50" s="39" t="s">
        <v>39</v>
      </c>
    </row>
    <row r="51" spans="1:243" s="38" customFormat="1" ht="57" customHeight="1">
      <c r="A51" s="22">
        <v>34</v>
      </c>
      <c r="B51" s="95" t="s">
        <v>162</v>
      </c>
      <c r="C51" s="24" t="s">
        <v>123</v>
      </c>
      <c r="D51" s="78">
        <v>3</v>
      </c>
      <c r="E51" s="100" t="s">
        <v>39</v>
      </c>
      <c r="F51" s="78">
        <v>2583</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7749</v>
      </c>
      <c r="BB51" s="48">
        <f t="shared" si="10"/>
        <v>7749</v>
      </c>
      <c r="BC51" s="37" t="str">
        <f t="shared" si="11"/>
        <v>INR  Seven Thousand Seven Hundred &amp; Forty Nine  Only</v>
      </c>
      <c r="IA51" s="38">
        <v>26</v>
      </c>
      <c r="IB51" s="77" t="s">
        <v>111</v>
      </c>
      <c r="IC51" s="38" t="s">
        <v>78</v>
      </c>
      <c r="ID51" s="38">
        <v>50</v>
      </c>
      <c r="IE51" s="39" t="s">
        <v>39</v>
      </c>
      <c r="IF51" s="39" t="s">
        <v>44</v>
      </c>
      <c r="IG51" s="39" t="s">
        <v>63</v>
      </c>
      <c r="IH51" s="39">
        <v>10</v>
      </c>
      <c r="II51" s="39" t="s">
        <v>39</v>
      </c>
    </row>
    <row r="52" spans="1:243" s="38" customFormat="1" ht="57" customHeight="1">
      <c r="A52" s="22">
        <v>35</v>
      </c>
      <c r="B52" s="95" t="s">
        <v>163</v>
      </c>
      <c r="C52" s="24" t="s">
        <v>124</v>
      </c>
      <c r="D52" s="78">
        <v>1</v>
      </c>
      <c r="E52" s="100" t="s">
        <v>168</v>
      </c>
      <c r="F52" s="78">
        <v>5000</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5000</v>
      </c>
      <c r="BB52" s="48">
        <f t="shared" si="10"/>
        <v>5000</v>
      </c>
      <c r="BC52" s="37" t="str">
        <f t="shared" si="11"/>
        <v>INR  Five Thousand    Only</v>
      </c>
      <c r="IA52" s="38">
        <v>26</v>
      </c>
      <c r="IB52" s="77" t="s">
        <v>111</v>
      </c>
      <c r="IC52" s="38" t="s">
        <v>78</v>
      </c>
      <c r="ID52" s="38">
        <v>50</v>
      </c>
      <c r="IE52" s="39" t="s">
        <v>39</v>
      </c>
      <c r="IF52" s="39" t="s">
        <v>44</v>
      </c>
      <c r="IG52" s="39" t="s">
        <v>63</v>
      </c>
      <c r="IH52" s="39">
        <v>10</v>
      </c>
      <c r="II52" s="39" t="s">
        <v>39</v>
      </c>
    </row>
    <row r="53" spans="1:243" s="38" customFormat="1" ht="48" customHeight="1">
      <c r="A53" s="53" t="s">
        <v>83</v>
      </c>
      <c r="B53" s="54"/>
      <c r="C53" s="55"/>
      <c r="D53" s="56"/>
      <c r="E53" s="56"/>
      <c r="F53" s="56"/>
      <c r="G53" s="56"/>
      <c r="H53" s="57"/>
      <c r="I53" s="57"/>
      <c r="J53" s="57"/>
      <c r="K53" s="57"/>
      <c r="L53" s="58"/>
      <c r="BA53" s="59">
        <f>SUM(BA13:BA52)</f>
        <v>1597095</v>
      </c>
      <c r="BB53" s="60">
        <f>SUM(BB13:BB52)</f>
        <v>1597095</v>
      </c>
      <c r="BC53" s="37" t="str">
        <f>SpellNumber($E$2,BB53)</f>
        <v>INR  Fifteen Lakh Ninety Seven Thousand  &amp;Ninety Five  Only</v>
      </c>
      <c r="IE53" s="39">
        <v>4</v>
      </c>
      <c r="IF53" s="39" t="s">
        <v>44</v>
      </c>
      <c r="IG53" s="39" t="s">
        <v>63</v>
      </c>
      <c r="IH53" s="39">
        <v>10</v>
      </c>
      <c r="II53" s="39" t="s">
        <v>39</v>
      </c>
    </row>
    <row r="54" spans="1:243" s="69" customFormat="1" ht="18">
      <c r="A54" s="54" t="s">
        <v>84</v>
      </c>
      <c r="B54" s="61"/>
      <c r="C54" s="62"/>
      <c r="D54" s="63"/>
      <c r="E54" s="75" t="s">
        <v>65</v>
      </c>
      <c r="F54" s="76"/>
      <c r="G54" s="64"/>
      <c r="H54" s="65"/>
      <c r="I54" s="65"/>
      <c r="J54" s="65"/>
      <c r="K54" s="66"/>
      <c r="L54" s="67"/>
      <c r="M54" s="68"/>
      <c r="O54" s="38"/>
      <c r="P54" s="38"/>
      <c r="Q54" s="38"/>
      <c r="R54" s="38"/>
      <c r="S54" s="38"/>
      <c r="BA54" s="70">
        <f>IF(ISBLANK(F54),0,IF(E54="Excess (+)",ROUND(BA53+(BA53*F54),2),IF(E54="Less (-)",ROUND(BA53+(BA53*F54*(-1)),2),IF(E54="At Par",BA53,0))))</f>
        <v>0</v>
      </c>
      <c r="BB54" s="71">
        <f>ROUND(BA54,0)</f>
        <v>0</v>
      </c>
      <c r="BC54" s="37" t="str">
        <f>SpellNumber($E$2,BB54)</f>
        <v>INR Zero Only</v>
      </c>
      <c r="IE54" s="72"/>
      <c r="IF54" s="72"/>
      <c r="IG54" s="72"/>
      <c r="IH54" s="72"/>
      <c r="II54" s="72"/>
    </row>
    <row r="55" spans="1:243" s="69" customFormat="1" ht="18">
      <c r="A55" s="53" t="s">
        <v>85</v>
      </c>
      <c r="B55" s="53"/>
      <c r="C55" s="82" t="str">
        <f>SpellNumber($E$2,BB54)</f>
        <v>INR Zero Only</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IE55" s="72"/>
      <c r="IF55" s="72"/>
      <c r="IG55" s="72"/>
      <c r="IH55" s="72"/>
      <c r="II55" s="72"/>
    </row>
    <row r="56" ht="15"/>
    <row r="57" ht="15"/>
    <row r="58" ht="15"/>
    <row r="59" ht="15"/>
    <row r="60" ht="15"/>
    <row r="61" ht="15"/>
    <row r="62" ht="15"/>
  </sheetData>
  <sheetProtection/>
  <mergeCells count="8">
    <mergeCell ref="A9:BC9"/>
    <mergeCell ref="C55:BC55"/>
    <mergeCell ref="A1:L1"/>
    <mergeCell ref="A4:BC4"/>
    <mergeCell ref="A5:BC5"/>
    <mergeCell ref="A6:BC6"/>
    <mergeCell ref="A7:BC7"/>
    <mergeCell ref="B8:BC8"/>
  </mergeCells>
  <dataValidations count="21">
    <dataValidation type="list" allowBlank="1" showErrorMessage="1" sqref="E54">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4">
      <formula1>0</formula1>
      <formula2>99.9</formula2>
    </dataValidation>
    <dataValidation type="decimal" allowBlank="1" showInputMessage="1" showErrorMessage="1" promptTitle="Rate Entry" prompt="Please enter the Rate in Rupees for this item. " errorTitle="Invaid Entry" error="Only Numeric Values are allowed. " sqref="H28:H52">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5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52">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4">
      <formula1>IF(E54="Select",-1,IF(E54="At Par",0,0))</formula1>
      <formula2>IF(E54="Select",-1,IF(E54="At Par",0,0.99))</formula2>
    </dataValidation>
    <dataValidation type="list" allowBlank="1" showErrorMessage="1" sqref="K13:K52">
      <formula1>"Partial Conversion,Full Conversion"</formula1>
      <formula2>0</formula2>
    </dataValidation>
    <dataValidation allowBlank="1" showInputMessage="1" showErrorMessage="1" promptTitle="Addition / Deduction" prompt="Please Choose the correct One" sqref="J13:J52">
      <formula1>0</formula1>
      <formula2>0</formula2>
    </dataValidation>
    <dataValidation type="list" showErrorMessage="1" sqref="I13:I52">
      <formula1>"Excess(+),Less(-)"</formula1>
      <formula2>0</formula2>
    </dataValidation>
    <dataValidation allowBlank="1" showInputMessage="1" showErrorMessage="1" promptTitle="Itemcode/Make" prompt="Please enter text" sqref="C13:C5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2">
      <formula1>0</formula1>
      <formula2>999999999999999</formula2>
    </dataValidation>
    <dataValidation allowBlank="1" showInputMessage="1" showErrorMessage="1" promptTitle="Units" prompt="Please enter Units in text" sqref="E13:E52">
      <formula1>0</formula1>
      <formula2>0</formula2>
    </dataValidation>
    <dataValidation type="decimal" allowBlank="1" showInputMessage="1" showErrorMessage="1" promptTitle="Quantity" prompt="Please enter the Quantity for this item. " errorTitle="Invalid Entry" error="Only Numeric Values are allowed. " sqref="D13:D52 F13:F52">
      <formula1>0</formula1>
      <formula2>999999999999999</formula2>
    </dataValidation>
    <dataValidation type="list" allowBlank="1" showInputMessage="1" showErrorMessage="1" sqref="L13:L52">
      <formula1>"INR"</formula1>
    </dataValidation>
    <dataValidation type="decimal" allowBlank="1" showErrorMessage="1" errorTitle="Invalid Entry" error="Only Numeric Values are allowed. " sqref="A13:A52">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7" t="s">
        <v>64</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2023-05-29T11:26:24Z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