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<sst xmlns="http://schemas.openxmlformats.org/spreadsheetml/2006/main" count="955" uniqueCount="285">
  <si>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</si>
  <si>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</si>
  <si>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</si>
  <si>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</si>
  <si>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</si>
  <si>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</si>
  <si>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</si>
  <si>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</si>
  <si>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</si>
  <si>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</si>
  <si>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</si>
  <si>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</si>
  <si>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</si>
  <si>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</si>
  <si>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</si>
  <si>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</si>
  <si>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</si>
  <si>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</si>
  <si>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</si>
  <si>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</si>
  <si>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</si>
  <si>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</si>
  <si>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</si>
  <si>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</si>
  <si>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</si>
  <si>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</si>
  <si>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</si>
  <si>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</si>
  <si>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</si>
  <si>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</si>
  <si>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</si>
  <si>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</si>
  <si>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</si>
  <si>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</si>
  <si>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</si>
  <si>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</si>
  <si>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</si>
  <si>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</si>
  <si>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</si>
  <si>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</si>
  <si>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</si>
  <si>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</si>
  <si>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</si>
  <si>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</si>
  <si>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</si>
  <si>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</si>
  <si>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</si>
  <si>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</si>
  <si>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</si>
  <si>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</si>
  <si>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</si>
  <si>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</si>
  <si>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</si>
  <si>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</si>
  <si>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</si>
  <si>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</si>
  <si>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</si>
  <si>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</si>
  <si>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</si>
  <si>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</si>
  <si>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</si>
  <si>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</si>
  <si>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</si>
  <si>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</si>
  <si>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</si>
  <si>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</si>
  <si>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</si>
  <si>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</si>
  <si>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</si>
  <si>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</si>
  <si>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</si>
  <si>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</si>
  <si>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</si>
  <si>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</si>
  <si>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</si>
  <si>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</si>
  <si>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</si>
  <si>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</si>
  <si>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</si>
  <si>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</si>
  <si>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</si>
  <si>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</si>
  <si>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</si>
  <si>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</si>
  <si>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</si>
  <si>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</si>
  <si>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</si>
  <si>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</si>
  <si>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</si>
  <si>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</si>
  <si>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</si>
  <si>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</si>
  <si>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</si>
  <si>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</si>
  <si>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</si>
  <si>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</si>
  <si>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</si>
  <si>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</si>
  <si>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</si>
  <si>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</si>
  <si>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</si>
  <si>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</si>
  <si>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</si>
  <si>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</si>
  <si>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</si>
  <si>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</si>
  <si>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</si>
  <si>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</si>
  <si>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</si>
  <si>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</si>
  <si>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</si>
  <si>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</si>
  <si>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</si>
  <si>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</si>
  <si>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</si>
  <si>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</si>
  <si>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</si>
  <si>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</si>
  <si>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</si>
  <si>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</si>
  <si>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</si>
  <si>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</si>
  <si>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</si>
  <si>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</si>
  <si>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</si>
  <si>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</si>
  <si>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</si>
  <si>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</si>
  <si>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</si>
  <si>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</si>
  <si>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</si>
  <si>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r>
      <t>Dismantling old plaster or skirting raking out joints and cleaning the surface for plaster including disposal of rubbish to the dumping ground within 50 metres lead.</t>
    </r>
    <r>
      <rPr>
        <b/>
        <sz val="12"/>
        <rFont val="Times New Roman"/>
        <family val="1"/>
      </rPr>
      <t>(15.56)</t>
    </r>
  </si>
  <si>
    <r>
      <t xml:space="preserve">Demolishing cement concrete manually/ by mechanical means including disposal of material within 50 metres lead as per direction of Engineer - in - charge. Nominal concrete 1:3:6 or richer mix (i/c equivalent design mix) </t>
    </r>
    <r>
      <rPr>
        <b/>
        <sz val="12"/>
        <rFont val="Times New Roman"/>
        <family val="1"/>
      </rPr>
      <t>(15.2.1)</t>
    </r>
  </si>
  <si>
    <r>
      <t xml:space="preserve">Demolishing brick work manually / by mechanical means including stacking of serviceable material and disposal of unserviceable material within 50 metres lead as per direction of Engineer-in-charge:      In cement mortar  </t>
    </r>
    <r>
      <rPr>
        <b/>
        <sz val="12"/>
        <rFont val="Times New Roman"/>
        <family val="1"/>
      </rPr>
      <t>(15.7.4)</t>
    </r>
    <r>
      <rPr>
        <sz val="12"/>
        <rFont val="Times New Roman"/>
        <family val="1"/>
      </rPr>
      <t xml:space="preserve">                                               </t>
    </r>
  </si>
  <si>
    <r>
      <t xml:space="preserve">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 </t>
    </r>
    <r>
      <rPr>
        <b/>
        <sz val="12"/>
        <rFont val="Times New Roman"/>
        <family val="1"/>
      </rPr>
      <t>(2.8.1)</t>
    </r>
  </si>
  <si>
    <r>
      <t xml:space="preserve">Providing and laying in position cement concrete of specified grade excluding the cost of centering and shuttering - All work upto plinth level1:4:8 (1 Cement : 4 fine sand : 8 graded stone aggregate 40 mm nominal size) </t>
    </r>
    <r>
      <rPr>
        <b/>
        <sz val="12"/>
        <rFont val="Times New Roman"/>
        <family val="1"/>
      </rPr>
      <t>(4.1.8)</t>
    </r>
  </si>
  <si>
    <r>
      <t>Providing and laying in position cement concrete of specified grade excluding the cost of centering and shuttering - All work upto plinth level</t>
    </r>
    <r>
      <rPr>
        <b/>
        <sz val="12"/>
        <rFont val="Times New Roman"/>
        <family val="1"/>
      </rPr>
      <t xml:space="preserve"> </t>
    </r>
    <r>
      <rPr>
        <sz val="12"/>
        <rFont val="Times New Roman"/>
        <family val="1"/>
      </rPr>
      <t xml:space="preserve"> 1:2:4 (1 Cement : 2 coarse sand : 4 graded stone  aggregate 20 mm nominal size)  </t>
    </r>
    <r>
      <rPr>
        <b/>
        <sz val="12"/>
        <rFont val="Times New Roman"/>
        <family val="1"/>
      </rPr>
      <t>(4.1.3)</t>
    </r>
  </si>
  <si>
    <r>
      <t>Brick work with common burnt clay F.P.S. (non modular) bricks of class designation 7.5 in  foundation and plinth in : Cement mortar 1:6 (1 cement : 6 coarse sand)</t>
    </r>
    <r>
      <rPr>
        <b/>
        <sz val="12"/>
        <rFont val="Times New Roman"/>
        <family val="1"/>
      </rPr>
      <t>(6.1.2)</t>
    </r>
  </si>
  <si>
    <r>
      <t xml:space="preserve">Providing and laying in position specified grade of reinforced cement concrete excluding the cost of centering, shuttering, finishing and reinforcement - All work upto plinth level 1:1.5:3 (1 cement : 1.5 coarse sand (zone-III): 3 graded stone aggregate 20 mm nominal size) </t>
    </r>
    <r>
      <rPr>
        <b/>
        <sz val="12"/>
        <rFont val="Times New Roman"/>
        <family val="1"/>
      </rPr>
      <t>(5.1.2)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</si>
  <si>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2"/>
        <rFont val="Times New Roman"/>
        <family val="1"/>
      </rPr>
      <t>(5.3)</t>
    </r>
  </si>
  <si>
    <r>
      <t>Steel reinforcement for R.C.C. work including straightening, cutting, bending, placing in position and binding all complete upto plinth level. Thermo-Mechanically Treated bars of grade Fe-500D or more.</t>
    </r>
    <r>
      <rPr>
        <b/>
        <sz val="12"/>
        <rFont val="Times New Roman"/>
        <family val="1"/>
      </rPr>
      <t xml:space="preserve"> (5.22.6)</t>
    </r>
  </si>
  <si>
    <r>
      <t xml:space="preserve">Centering and shuttering including strutting, propping etc. and  removal of form for:Lintels, beams, plinth beams, girders, bressumers and cantilevers. </t>
    </r>
    <r>
      <rPr>
        <b/>
        <sz val="12"/>
        <rFont val="Times New Roman"/>
        <family val="1"/>
      </rPr>
      <t>(5.9.5)</t>
    </r>
  </si>
  <si>
    <r>
      <t xml:space="preserve">Centering and shuttering including strutting, propping etc. and  removal of form for: Suspended floors, roofs, landings, balconies and access platform </t>
    </r>
    <r>
      <rPr>
        <b/>
        <sz val="12"/>
        <rFont val="Times New Roman"/>
        <family val="1"/>
      </rPr>
      <t>(5.9.3)</t>
    </r>
  </si>
  <si>
    <r>
      <t xml:space="preserve">Brick work with common burnt clay F.P.S. (non modular) bricks of class designation 75 in superstructure above plinth level upto floor V level in all shapes and sizes in: Cement mortar 1:6 ( 1 cement : 6 coarse sand) </t>
    </r>
    <r>
      <rPr>
        <b/>
        <sz val="12"/>
        <rFont val="Times New Roman"/>
        <family val="1"/>
      </rPr>
      <t>(6.4.2)</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</si>
  <si>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2"/>
        <rFont val="Times New Roman"/>
        <family val="1"/>
      </rPr>
      <t>(16.64)</t>
    </r>
  </si>
  <si>
    <r>
      <t xml:space="preserve">Half brick masonry with common burnt clay F.P.S. (non modular) bricks of class designation 75 in superstructure above plinth level up to floor V level  : Cement mortar 1:4 (1 Cement : 4 coarse sand) </t>
    </r>
    <r>
      <rPr>
        <b/>
        <sz val="12"/>
        <rFont val="Times New Roman"/>
        <family val="1"/>
      </rPr>
      <t>(6.13.2)</t>
    </r>
  </si>
  <si>
    <r>
      <t xml:space="preserve"> 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r>
    <r>
      <rPr>
        <b/>
        <sz val="12"/>
        <rFont val="Times New Roman"/>
        <family val="1"/>
      </rPr>
      <t>(22.3)</t>
    </r>
  </si>
  <si>
    <r>
      <t xml:space="preserve">12 mm cement plaster of mix : 1:6 (1 cement: 6 coarse sand) </t>
    </r>
    <r>
      <rPr>
        <b/>
        <sz val="12"/>
        <rFont val="Times New Roman"/>
        <family val="1"/>
      </rPr>
      <t xml:space="preserve">(13.4.2)  </t>
    </r>
    <r>
      <rPr>
        <sz val="12"/>
        <rFont val="Times New Roman"/>
        <family val="1"/>
      </rPr>
      <t xml:space="preserve">                                  </t>
    </r>
  </si>
  <si>
    <r>
      <t xml:space="preserve">15 mm cement plaster on rough side of single or half brick wall  of mix : 1:6 (1 cement: 6 coarse sand) </t>
    </r>
    <r>
      <rPr>
        <b/>
        <sz val="12"/>
        <rFont val="Times New Roman"/>
        <family val="1"/>
      </rPr>
      <t>(13.5.2)</t>
    </r>
  </si>
  <si>
    <r>
      <t xml:space="preserve">Providing and fixing soil, waste and vent pipes :  100 mm dia.  Centrifugally cast (spun) iron socket &amp; spigot (S &amp;S) pipe as per IS :3989 </t>
    </r>
    <r>
      <rPr>
        <b/>
        <sz val="12"/>
        <rFont val="Times New Roman"/>
        <family val="1"/>
      </rPr>
      <t>(17.35.1.2)</t>
    </r>
  </si>
  <si>
    <r>
      <t xml:space="preserve">Providing lead caulked joints to sand cast iron/centrifugally cast (spun) iron pipes and fittings of diameter: 100 mm  </t>
    </r>
    <r>
      <rPr>
        <b/>
        <sz val="12"/>
        <rFont val="Times New Roman"/>
        <family val="1"/>
      </rPr>
      <t>(17.58.1)</t>
    </r>
  </si>
  <si>
    <r>
      <t xml:space="preserve">Providing and fixing bend of required degree with access door, insertion rubber washer 3 mm thick, bolts and nuts complete.        100 mm Sand cast iron S&amp;S as per IS:- 3989 </t>
    </r>
    <r>
      <rPr>
        <b/>
        <sz val="12"/>
        <rFont val="Times New Roman"/>
        <family val="1"/>
      </rPr>
      <t>(17.38.1.2)</t>
    </r>
  </si>
  <si>
    <r>
      <t xml:space="preserve">Providing and fixing plain bend of required degree.                 100 mm Sand cast iron S&amp;S as per IS: - 3989 </t>
    </r>
    <r>
      <rPr>
        <b/>
        <sz val="12"/>
        <rFont val="Times New Roman"/>
        <family val="1"/>
      </rPr>
      <t>(17.39.1.2)</t>
    </r>
  </si>
  <si>
    <r>
      <t xml:space="preserve">Providing and fixing single equal plain junction of required  degree. 100x100x100mm Sand cast iron S&amp;S as per IS: - 3989 </t>
    </r>
    <r>
      <rPr>
        <b/>
        <sz val="12"/>
        <rFont val="Times New Roman"/>
        <family val="1"/>
      </rPr>
      <t>(17.44.1.2)</t>
    </r>
  </si>
  <si>
    <r>
      <t xml:space="preserve">Providing and fixing trap of self cleansing design with screwed down or hinged grating with or without vent arm complete, including cost of cutting and making good the walls and floors :100 mm inlet and 100 mm outlet Sand cast iron S&amp;S as per IS: - 3989 </t>
    </r>
    <r>
      <rPr>
        <b/>
        <sz val="12"/>
        <rFont val="Times New Roman"/>
        <family val="1"/>
      </rPr>
      <t>(17.60.1.1)</t>
    </r>
  </si>
  <si>
    <r>
      <t>Providing and fixing 100mm sand cast Iron grating for gully trap.</t>
    </r>
    <r>
      <rPr>
        <b/>
        <sz val="12"/>
        <rFont val="Times New Roman"/>
        <family val="1"/>
      </rPr>
      <t>(17.29)</t>
    </r>
  </si>
  <si>
    <r>
      <t xml:space="preserve">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t>
    </r>
    <r>
      <rPr>
        <b/>
        <sz val="12"/>
        <rFont val="Times New Roman"/>
        <family val="1"/>
      </rPr>
      <t>(17.1.1)</t>
    </r>
  </si>
  <si>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2"/>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</si>
  <si>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t>
    </r>
    <r>
      <rPr>
        <b/>
        <sz val="12"/>
        <rFont val="Times New Roman"/>
        <family val="1"/>
      </rPr>
      <t>(17.7.2)</t>
    </r>
  </si>
  <si>
    <r>
      <t xml:space="preserve">Providing and fixing P.V.C. waste pipe for sink or wash basin including P.V.C. waste fittings complete. Semi rigid pipe 32 mm dia </t>
    </r>
    <r>
      <rPr>
        <b/>
        <sz val="12"/>
        <rFont val="Times New Roman"/>
        <family val="1"/>
      </rPr>
      <t>(17.28.1.1)</t>
    </r>
  </si>
  <si>
    <r>
      <t xml:space="preserve">Providing and fixing 600x450 mm beveled edge mirror of superior glass (of approved quality) complete with 6 mm thick hard board ground fixed to wooden cleats with C.P. brass screws and washers complete. </t>
    </r>
    <r>
      <rPr>
        <b/>
        <sz val="12"/>
        <rFont val="Times New Roman"/>
        <family val="1"/>
      </rPr>
      <t>(17.31)</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</si>
  <si>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t>
    </r>
    <r>
      <rPr>
        <b/>
        <sz val="12"/>
        <rFont val="Times New Roman"/>
        <family val="1"/>
      </rPr>
      <t>(19.21.1)</t>
    </r>
  </si>
  <si>
    <r>
      <t xml:space="preserve">Providing and fixing G.I. pipes complete with G.I. fittings and clamps,including cutting and making good the walls etc. Internal work - exposed on wall  15mm dia. nominal bore  </t>
    </r>
    <r>
      <rPr>
        <b/>
        <sz val="12"/>
        <rFont val="Times New Roman"/>
        <family val="1"/>
      </rPr>
      <t>(18.10.1)</t>
    </r>
  </si>
  <si>
    <r>
      <t xml:space="preserve">Providing and fixing G.I. pipes complete with G.I. fittings and clamps,including cutting and making good the walls etc.
Internal work - exposed on wall  25mm dia. nominal bore </t>
    </r>
    <r>
      <rPr>
        <b/>
        <sz val="12"/>
        <rFont val="Times New Roman"/>
        <family val="1"/>
      </rPr>
      <t>(18.10.3)</t>
    </r>
  </si>
  <si>
    <r>
      <t xml:space="preserve">Providing and fixing C.P. brass bib cock of approved quality conforming to IS:8931   15 mm nominal bore </t>
    </r>
    <r>
      <rPr>
        <b/>
        <sz val="12"/>
        <rFont val="Times New Roman"/>
        <family val="1"/>
      </rPr>
      <t>(18.49.1)</t>
    </r>
  </si>
  <si>
    <r>
      <t xml:space="preserve">Providing and fixing C.P. brass stop cock (concealed)  of standard design  and of approved make conforming to IS:8931  15 mm nominal bore </t>
    </r>
    <r>
      <rPr>
        <b/>
        <sz val="12"/>
        <rFont val="Times New Roman"/>
        <family val="1"/>
      </rPr>
      <t>(18.52.1)</t>
    </r>
  </si>
  <si>
    <r>
      <t>Making connection of G.I. distribution branch with G.I.main of following sizes by providing and fixing tee,including cutting and threading the pipe etc. complete. 25 to 40 mm nominal bore</t>
    </r>
    <r>
      <rPr>
        <b/>
        <sz val="12"/>
        <rFont val="Times New Roman"/>
        <family val="1"/>
      </rPr>
      <t xml:space="preserve"> (18.13.1)</t>
    </r>
  </si>
  <si>
    <r>
      <t xml:space="preserve">Painting G.I. pipes and fittings with synthetic enamel white paint with two coats over a ready mixed priming coat, both of approved quality for new work. 25 mm diameter pipe. </t>
    </r>
    <r>
      <rPr>
        <b/>
        <sz val="12"/>
        <rFont val="Times New Roman"/>
        <family val="1"/>
      </rPr>
      <t>(18.38.3)</t>
    </r>
  </si>
  <si>
    <r>
      <t>Removing dry or oil bound distemper, water proofing cement paint and the like by scrapping, sand papering and preparing the surface smooth including necessary repairs to scratches etc. complete.</t>
    </r>
    <r>
      <rPr>
        <b/>
        <sz val="12"/>
        <rFont val="Times New Roman"/>
        <family val="1"/>
      </rPr>
      <t>(13.91)</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</si>
  <si>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2"/>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</si>
  <si>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2"/>
        <rFont val="Times New Roman"/>
        <family val="1"/>
      </rPr>
      <t>(11.37)</t>
    </r>
  </si>
  <si>
    <r>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600x600 mm </t>
    </r>
    <r>
      <rPr>
        <b/>
        <sz val="12"/>
        <rFont val="Times New Roman"/>
        <family val="1"/>
      </rPr>
      <t xml:space="preserve">(11.49.2) </t>
    </r>
  </si>
  <si>
    <r>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separately).Size of Tile 600x600 mm </t>
    </r>
    <r>
      <rPr>
        <b/>
        <sz val="12"/>
        <rFont val="Times New Roman"/>
        <family val="1"/>
      </rPr>
      <t xml:space="preserve">(11.47.2) </t>
    </r>
  </si>
  <si>
    <r>
      <t>Providing and applying white cement based putty of average thickness 1mm, of approved brand and manufacturer, over the plastered wall surface to prepare the surface even and smooth complete.</t>
    </r>
    <r>
      <rPr>
        <b/>
        <sz val="12"/>
        <rFont val="Times New Roman"/>
        <family val="1"/>
      </rPr>
      <t xml:space="preserve"> (13.80)</t>
    </r>
  </si>
  <si>
    <r>
      <t xml:space="preserve">Distempering with oil bound washable distemper of approved brand and manufacture to give an even shade New work (two or more coats) over and including water thinnable priming coat with cement primer  </t>
    </r>
    <r>
      <rPr>
        <b/>
        <sz val="12"/>
        <rFont val="Times New Roman"/>
        <family val="1"/>
      </rPr>
      <t>(13.41.1)</t>
    </r>
  </si>
  <si>
    <r>
      <t xml:space="preserve">Finishing walls with Acrylic Smooth exterior paint of required shade : New work (Two or more coat applied @ 1.67 ltr/10 sqm over and including priming coat of exterior primer applied @ 2.20 kg/10 sqm) </t>
    </r>
    <r>
      <rPr>
        <b/>
        <sz val="12"/>
        <rFont val="Times New Roman"/>
        <family val="1"/>
      </rPr>
      <t>(13.46.1)</t>
    </r>
  </si>
  <si>
    <r>
      <t xml:space="preserve">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t>
    </r>
    <r>
      <rPr>
        <b/>
        <sz val="12"/>
        <rFont val="Times New Roman"/>
        <family val="1"/>
      </rPr>
      <t>(2.10.1.2)</t>
    </r>
  </si>
  <si>
    <r>
      <t xml:space="preserve">Providing, laying and jointing glazed stoneware Class SP-1 with stiff mixture of cement mortar in the proportion of 1:1 (1 cement : 1 fine sand) including testing of joints etc. Complete 150 mm diameter  </t>
    </r>
    <r>
      <rPr>
        <b/>
        <sz val="12"/>
        <rFont val="Times New Roman"/>
        <family val="1"/>
      </rPr>
      <t>(19.1.2)</t>
    </r>
  </si>
  <si>
    <r>
      <t xml:space="preserve">Providing and laying cement concrete 1:5:10 (1 cement : 5 coarse sand : 10 graded stone aggregate 40 mm nominal size) all round S.W. pipes including bed concrete as per standard design: 150 mm diameter S.W. pipe </t>
    </r>
    <r>
      <rPr>
        <b/>
        <sz val="12"/>
        <rFont val="Times New Roman"/>
        <family val="1"/>
      </rPr>
      <t>(19.2.2)</t>
    </r>
  </si>
  <si>
    <r>
      <t xml:space="preserve">  Providing and laying cement concrete 1:5:10 (1 cement : 5 coarse sand : 10 graded stone aggregate 40 mm nominal size) up to haunches of S.W. pipes including bed concrete as per standard design :  150 mm diameter S.W. pipe    </t>
    </r>
    <r>
      <rPr>
        <b/>
        <sz val="12"/>
        <color indexed="8"/>
        <rFont val="Times New Roman"/>
        <family val="1"/>
      </rPr>
      <t>(19.3.2)</t>
    </r>
  </si>
  <si>
    <r>
      <t xml:space="preserve">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t>
    </r>
    <r>
      <rPr>
        <b/>
        <sz val="12"/>
        <rFont val="Times New Roman"/>
        <family val="1"/>
      </rPr>
      <t>(19.30.1.1)</t>
    </r>
  </si>
  <si>
    <r>
      <t xml:space="preserve">  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t>
    </r>
    <r>
      <rPr>
        <b/>
        <sz val="12"/>
        <color indexed="8"/>
        <rFont val="Times New Roman"/>
        <family val="1"/>
      </rPr>
      <t>(19.7.3.1)</t>
    </r>
  </si>
  <si>
    <r>
      <t xml:space="preserve">  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2"/>
        <color indexed="8"/>
        <rFont val="Times New Roman"/>
        <family val="1"/>
      </rPr>
      <t>(18.33.1)</t>
    </r>
  </si>
  <si>
    <r>
      <t xml:space="preserve"> 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t>
    </r>
    <r>
      <rPr>
        <b/>
        <sz val="12"/>
        <color indexed="8"/>
        <rFont val="Times New Roman"/>
        <family val="1"/>
      </rPr>
      <t>(18.37.1)</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</si>
  <si>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t>
    </r>
    <r>
      <rPr>
        <b/>
        <sz val="12"/>
        <rFont val="Times New Roman"/>
        <family val="1"/>
      </rPr>
      <t>(17.5.1)</t>
    </r>
  </si>
  <si>
    <r>
      <t xml:space="preserve">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t>
    </r>
    <r>
      <rPr>
        <b/>
        <sz val="12"/>
        <rFont val="Times New Roman"/>
        <family val="1"/>
      </rPr>
      <t>(9.20.2)</t>
    </r>
  </si>
  <si>
    <r>
      <t xml:space="preserve">Providing and fixing aluminium sliding door bolts, ISI marked anodised (anodic coating not less than grade AC 10 as per IS : 1868), transparent or dyed to required colour or shade, with nuts and screws etc. complete : 250x16 mm </t>
    </r>
    <r>
      <rPr>
        <b/>
        <sz val="12"/>
        <rFont val="Times New Roman"/>
        <family val="1"/>
      </rPr>
      <t>(9.96.2)</t>
    </r>
  </si>
  <si>
    <r>
      <rPr>
        <b/>
        <sz val="12"/>
        <rFont val="Times New Roman"/>
        <family val="1"/>
      </rPr>
      <t>(a)</t>
    </r>
    <r>
      <rPr>
        <sz val="12"/>
        <rFont val="Times New Roman"/>
        <family val="1"/>
      </rPr>
      <t xml:space="preserve"> Providing and fixing aluminium tower bolts, ISI marked, anodised (anodic coating not less than grade AC 10 as per IS : 1868 ) transparent or dyed to required colour or shade, with necessary screws etc. complete : 250x10 mm </t>
    </r>
    <r>
      <rPr>
        <b/>
        <sz val="12"/>
        <rFont val="Times New Roman"/>
        <family val="1"/>
      </rPr>
      <t>(9.97.2)</t>
    </r>
  </si>
  <si>
    <r>
      <rPr>
        <b/>
        <sz val="12"/>
        <rFont val="Times New Roman"/>
        <family val="1"/>
      </rPr>
      <t>(b)</t>
    </r>
    <r>
      <rPr>
        <sz val="12"/>
        <rFont val="Times New Roman"/>
        <family val="1"/>
      </rPr>
      <t xml:space="preserve"> Providing and fixing aluminium tower bolts, ISI marked, anodised (anodic coating not less than grade AC 10 as per IS : 1868 ) transparent or dyed to required colour or shade, with necessary screws etc. complete : 150x10 mm </t>
    </r>
    <r>
      <rPr>
        <b/>
        <sz val="12"/>
        <rFont val="Times New Roman"/>
        <family val="1"/>
      </rPr>
      <t>(9.97.4)</t>
    </r>
  </si>
  <si>
    <r>
      <t xml:space="preserve">Providing and fixing aluminium handles, ISI marked, anodised (anodic coating not less than grade AC 10 as per IS : 1868) transparent or dyed to required colour or shade, with necessary screws etc. complete :125 mm </t>
    </r>
    <r>
      <rPr>
        <b/>
        <sz val="12"/>
        <rFont val="Times New Roman"/>
        <family val="1"/>
      </rPr>
      <t>(9.100.1)</t>
    </r>
  </si>
  <si>
    <r>
      <t xml:space="preserve">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separately.)For fixed portion Anodised aluminium (anodised transparent or dyed to required shade according to IS: 1868, Minimum anodic coating of grade AC 15). </t>
    </r>
    <r>
      <rPr>
        <b/>
        <sz val="12"/>
        <rFont val="Times New Roman"/>
        <family val="1"/>
      </rPr>
      <t>(21.1.1.1)</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</si>
  <si>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2"/>
        <rFont val="Times New Roman"/>
        <family val="1"/>
      </rPr>
      <t>(15.60)</t>
    </r>
  </si>
  <si>
    <r>
      <t xml:space="preserve">Steel work welded in built up sections/ framed work, including cutting, hoisting, fixing in position and applying a priming coat of approved steel primer using structural steel etc. as required. In gratings, frames, guard bar, ladder, railings, brackets, gates and similar works </t>
    </r>
    <r>
      <rPr>
        <b/>
        <sz val="12"/>
        <rFont val="Times New Roman"/>
        <family val="1"/>
      </rPr>
      <t>(10.25.2)</t>
    </r>
  </si>
  <si>
    <r>
      <t xml:space="preserve"> Providing and fixing gun metal gate valve with C.I. wheel of approved quality (screwed end) :  40 mm nominal bore </t>
    </r>
    <r>
      <rPr>
        <b/>
        <sz val="12"/>
        <rFont val="Times New Roman"/>
        <family val="1"/>
      </rPr>
      <t>(18.17.3)</t>
    </r>
  </si>
  <si>
    <r>
      <t xml:space="preserve"> Providing and fixing ball valve (brass) of approved quality, High or low pressure, with plastic floats complete :  25 mm nominal bore</t>
    </r>
    <r>
      <rPr>
        <b/>
        <sz val="12"/>
        <rFont val="Times New Roman"/>
        <family val="1"/>
      </rPr>
      <t>(18.18.3)</t>
    </r>
  </si>
  <si>
    <r>
      <t xml:space="preserve"> Providing and fixing G.I. Union in G.I. pipe including cutting and threading the pipe and making long screws etc. complete (New work) : 40 mm nominal bore</t>
    </r>
    <r>
      <rPr>
        <b/>
        <sz val="12"/>
        <rFont val="Times New Roman"/>
        <family val="1"/>
      </rPr>
      <t>(18.46.5)</t>
    </r>
  </si>
  <si>
    <r>
      <t xml:space="preserve">Providing and filling sand of grading zone V or coarser grade, allround the G.I. pipes in external work :40 mm diameter pipe </t>
    </r>
    <r>
      <rPr>
        <b/>
        <sz val="12"/>
        <rFont val="Times New Roman"/>
        <family val="1"/>
      </rPr>
      <t>(18.41.5)</t>
    </r>
  </si>
  <si>
    <r>
      <t>Making soak pit 2.5 m diameter 3.0 metre deep with 45 x 45 cm dry brick honey comb shaft with bricks and S.W. drain pipe 100 mm diameter, 1.8 m long complete as per standard design.
  With common burnt clay F.P.S. (non modular) bricks of class designation 7.5</t>
    </r>
    <r>
      <rPr>
        <b/>
        <sz val="12"/>
        <rFont val="Times New Roman"/>
        <family val="1"/>
      </rPr>
      <t>(19.32.1)</t>
    </r>
  </si>
  <si>
    <t>cum</t>
  </si>
  <si>
    <t xml:space="preserve">cum         </t>
  </si>
  <si>
    <t>kg</t>
  </si>
  <si>
    <t>metre</t>
  </si>
  <si>
    <t xml:space="preserve">Nos. </t>
  </si>
  <si>
    <t>Nos.</t>
  </si>
  <si>
    <t>Mtr.</t>
  </si>
  <si>
    <t>Sqm</t>
  </si>
  <si>
    <t>Mtr</t>
  </si>
  <si>
    <t>Mtrs.</t>
  </si>
  <si>
    <t>Name of Work: Construction of girl's toilet rooms G+1 in Department of Electrical Engineering IIT(BHU)</t>
  </si>
  <si>
    <t>Contract No: IIT(BHU)/IWD/</t>
  </si>
  <si>
    <r>
      <t xml:space="preserve">Demolishing lime concrete manually / by mechanical means and disposal of material within 50 metres lead as per direction of Engineer in charge. </t>
    </r>
    <r>
      <rPr>
        <b/>
        <sz val="12"/>
        <color indexed="8"/>
        <rFont val="Times New Roman"/>
        <family val="1"/>
      </rPr>
      <t>(15.1)</t>
    </r>
  </si>
  <si>
    <r>
      <t xml:space="preserve">Demolishing mud phaska in terrracing and disposal of material within 50 metres lead </t>
    </r>
    <r>
      <rPr>
        <b/>
        <sz val="12"/>
        <color indexed="8"/>
        <rFont val="Times New Roman"/>
        <family val="1"/>
      </rPr>
      <t>(15.27)</t>
    </r>
  </si>
  <si>
    <r>
      <t>Dismantling expanded metal or I.R.C. fabrics with necessary battens and beading including stacking the serviceable  materialwithin 50 metres lead.</t>
    </r>
    <r>
      <rPr>
        <b/>
        <sz val="12"/>
        <color indexed="8"/>
        <rFont val="Times New Roman"/>
        <family val="1"/>
      </rPr>
      <t xml:space="preserve"> (15.38)</t>
    </r>
  </si>
  <si>
    <r>
      <t xml:space="preserve">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300mm height including cleaning the surface before treatment. (b)   Laying brick bats with mortar using broken bricks/brick bats 25mm to 115mm size with 50% of cement mortar 1:5 ( 1 cement: 5 coarse sand)admixed with water proofing compound conforming to IS:2645 and approved by Engineer-in-charge over 20mm thick layer of cement mortar of mix 1:5 (1 cement : 5 coarse sand) admixed with water proofing compound conforming to IS:2645 and approved by Engineer-in-charge to required slope and treating similarly the adjoining walls upto 300mm height including rounding of junctions of walls and slabs. (c) After two days of proper curing applying a second coat of cement slurry  using 2.75 kg/sqm of cement admixed with water proofing compound conforming to IS:2645 and approved by Engineer-in-charge.(d)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300x300mm square 3mm deep.    (e) The whole terrace so finished shall be flooded with water for  a minimum period of two weeks for curing and for final test.  All above operations to be done in order and as directed and specified by the Engineer-in-Charge: With average thickness of 120mm and minimum  thickness at khurra as  65 mm. </t>
    </r>
    <r>
      <rPr>
        <b/>
        <sz val="12"/>
        <color indexed="8"/>
        <rFont val="Times New Roman"/>
        <family val="1"/>
      </rPr>
      <t>(22.7.1)</t>
    </r>
  </si>
  <si>
    <t>Dismantling old plaster or skirting raking out joints and cleaning the surface for plaster including disposal of rubbish to the dumping ground within 50 metres lead.(15.56)</t>
  </si>
  <si>
    <t>Demolishing cement concrete manually/ by mechanical means including disposal of material within 50 metres lead as per direction of Engineer - in - charge. Nominal concrete 1:3:6 or richer mix (i/c equivalent design mix) (15.2.1)</t>
  </si>
  <si>
    <t xml:space="preserve">Demolishing brick work manually / by mechanical means including stacking of serviceable material and disposal of unserviceable material within 50 metres lead as per direction of Engineer-in-charge:      In cement mortar  (15.7.4)                                               </t>
  </si>
  <si>
    <t>Demolishing lime concrete manually / by mechanical means and disposal of material within 50 metres lead as per direction of Engineer in charge. (15.1)</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</si>
  <si>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 (2.8.1)</t>
  </si>
  <si>
    <t>Providing and laying in position cement concrete of specified grade excluding the cost of centering and shuttering - All work upto plinth level1:4:8 (1 Cement : 4 fine sand : 8 graded stone aggregate 40 mm nominal size) (4.1.8)</t>
  </si>
  <si>
    <t>Providing and laying in position cement concrete of specified grade excluding the cost of centering and shuttering - All work upto plinth level  1:2:4 (1 Cement : 2 coarse sand : 4 graded stone  aggregate 20 mm nominal size)  (4.1.3)</t>
  </si>
  <si>
    <t>Brick work with common burnt clay F.P.S. (non modular) bricks of class designation 7.5 in  foundation and plinth in : Cement mortar 1:6 (1 cement : 6 coarse sand)(6.1.2)</t>
  </si>
  <si>
    <t>Providing and laying in position specified grade of reinforced cement concrete excluding the cost of centering, shuttering, finishing and reinforcement - All work upto plinth level 1:1.5:3 (1 cement : 1.5 coarse sand (zone-III): 3 graded stone aggregate 20 mm nominal size) (5.1.2)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</si>
  <si>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</si>
  <si>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Steel reinforcement for R.C.C. work including straightening, cutting, bending, placing in position and binding all complete upto plinth level. Thermo-Mechanically Treated bars of grade Fe-500D or more. (5.22.6)</t>
  </si>
  <si>
    <t>Centering and shuttering including strutting, propping etc. and  removal of form for:Lintels, beams, plinth beams, girders, bressumers and cantilevers. (5.9.5)</t>
  </si>
  <si>
    <t>Centering and shuttering including strutting, propping etc. and  removal of form for: Suspended floors, roofs, landings, balconies and access platform (5.9.3)</t>
  </si>
  <si>
    <t>Brick work with common burnt clay F.P.S. (non modular) bricks of class designation 75 in superstructure above plinth level upto floor V level in all shapes and sizes in: Cement mortar 1:6 ( 1 cement : 6 coarse sand) (6.4.2)</t>
  </si>
  <si>
    <t>Providing and laying 75 mm thick compacted bed of dry brick aggregate of 40 mm thick nominal size including spreading, well ramming, consolidating and grouting with jamuna sand, including finishing smooth etc. complete as per direction of Engineer-in-charge. (16.64)</t>
  </si>
  <si>
    <t>Half brick masonry with common burnt clay F.P.S. (non modular) bricks of class designation 75 in superstructure above plinth level up to floor V level  : Cement mortar 1:4 (1 Cement : 4 coarse sand) (6.13.2)</t>
  </si>
  <si>
    <t xml:space="preserve"> 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kg/sqm).(22.3)</t>
  </si>
  <si>
    <t xml:space="preserve">12 mm cement plaster of mix : 1:6 (1 cement: 6 coarse sand) (13.4.2)                                    </t>
  </si>
  <si>
    <t>15 mm cement plaster on rough side of single or half brick wall  of mix : 1:6 (1 cement: 6 coarse sand) (13.5.2)</t>
  </si>
  <si>
    <t>Providing and fixing soil, waste and vent pipes :  100 mm dia.  Centrifugally cast (spun) iron socket &amp; spigot (S &amp;S) pipe as per IS :3989 (17.35.1.2)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</si>
  <si>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</si>
  <si>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</si>
  <si>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</si>
  <si>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</si>
  <si>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:100 mm inlet and 100 mm outlet Sand cast iron S&amp;S as per IS: - 3989 (17.60.1.1)</t>
  </si>
  <si>
    <t>Providing and fixing 100mm sand cast Iron grating for gully trap.(17.29)</t>
  </si>
  <si>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</si>
  <si>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</si>
  <si>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</si>
  <si>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 Semi rigid pipe 32 mm dia (17.28.1.1)</t>
  </si>
  <si>
    <t>Providing and fixing 600x450 mm beveled edge mirror of superior glass (of approved quality) complete with 6 mm thick hard board ground fixed to wooden cleats with C.P. brass screws and washers complete. (17.31)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</si>
  <si>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</si>
  <si>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t>Providing and fixing G.I. pipes complete with G.I. fittings and clamps,including cutting and making good the walls etc. Internal work - exposed on wall  15mm dia. nominal bore  (18.10.1)</t>
  </si>
  <si>
    <t>Providing and fixing G.I. pipes complete with G.I. fittings and clamps,including cutting and making good the walls etc.
Internal work - exposed on wall  25mm dia. nominal bore (18.10.3)</t>
  </si>
  <si>
    <t>Providing and fixing C.P. brass bib cock of approved quality conforming to IS:8931   15 mm nominal bore (18.49.1)</t>
  </si>
  <si>
    <t>Providing and fixing C.P. brass stop cock (concealed)  of standard design  and of approved make conforming to IS:8931  15 mm nominal bore (18.52.1)</t>
  </si>
  <si>
    <t>Making connection of G.I. distribution branch with G.I.main of following sizes by providing and fixing tee,including cutting and threading the pipe etc. complete. 25 to 40 mm nominal bore (18.13.1)</t>
  </si>
  <si>
    <t>Painting G.I. pipes and fittings with synthetic enamel white paint with two coats over a ready mixed priming coat, both of approved quality for new work. 25 mm diameter pipe. (18.38.3)</t>
  </si>
  <si>
    <t>Removing dry or oil bound distemper, water proofing cement paint and the like by scrapping, sand papering and preparing the surface smooth including necessary repairs to scratches etc. complete.(13.91)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</si>
  <si>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</si>
  <si>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</si>
  <si>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 xml:space="preserve"> 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separately).Size of Tile 600x600 mm (11.49.2) </t>
  </si>
  <si>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separately).Size of Tile 600x600 mm (11.47.2)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</si>
  <si>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</si>
  <si>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</si>
  <si>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Finishing walls with Acrylic Smooth exterior paint of required shade : New work (Two or more coat applied @ 1.67 ltr/10 sqm over and including priming coat of exterior primer applied @ 2.20 kg/10 sqm) (13.46.1)</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</si>
  <si>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 All kinds of soil  Pipes, cables etc. exceeding 80mm dia. but not exceeding 300 mm dia. 
(2.10.1.2)</t>
  </si>
  <si>
    <t>Providing, laying and jointing glazed stoneware Class SP-1 with stiff mixture of cement mortar in the proportion of 1:1 (1 cement : 1 fine sand) including testing of joints etc. Complete 150 mm diameter  (19.1.2)</t>
  </si>
  <si>
    <t>Providing and laying cement concrete 1:5:10 (1 cement : 5 coarse sand : 10 graded stone aggregate 40 mm nominal size) all round S.W. pipes including bed concrete as per standard design: 150 mm diameter S.W. pipe (19.2.2)</t>
  </si>
  <si>
    <t xml:space="preserve">  Providing and laying cement concrete 1:5:10 (1 cement : 5 coarse sand : 10 graded stone aggregate 40 mm nominal size) up to haunches of S.W. pipes including bed concrete as per standard design :  150 mm diameter S.W. pipe    (19.3.2)</t>
  </si>
  <si>
    <t>Constructing brick masonry chamber for underground C.I. inspection chamber and bends with 75 class designation bricks in cement mortar 1:4 (1 cement : 4 coarse sand) C.I. cover with frame (light duty) 455 x 610mm internal dimensions, total weight of cover with frame to be not less than 38 kg (weight of cover 23 kg and weight of frame 15 kg) R.C.C. top slab with 1:2:4  mix (1 cement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Inside dimensions 455x610 mm and 45 cm deep for single pipe line-    With F.P.S. bricks (19.30.1.1)</t>
  </si>
  <si>
    <t xml:space="preserve">  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With common burnt clay F.P.S. (non modular) bricks of class designation 7.5   (19.7.3.1)</t>
  </si>
  <si>
    <t xml:space="preserve">  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With common burnt clay F.P.S.(non modular) bricks of class designation 7.5   (18.33.1)</t>
  </si>
  <si>
    <t xml:space="preserve"> Constructing masonry Chamber 60x45x50 cm inside, in brick work in cement mortar 1:4 (1 cement : 4 coarse sand) for water meter complete with C.I. double flap surface box 400x200x200 mm (inside) with locking arrangement and RCC top slab 1:2:4 mix (1 cement : 2 coarse sand : 4 graded stone aggregate 20 mm nominal size) , i/c necessary excavation, foundation concrete 1:5:10 ( 1 cement : 5 fine sand:10 graded stone aggregate 40 mm nominal size) and inside plastering with cement mortar 1:3 (1 cement : 3 coarse sand) 12 mm thick, finished with a floating coat of neat cement complete as per standard design :   With common burnt clay F.P.S.(non modular) bricks of class designation 7.5   (18.37.1)</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</si>
  <si>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(17.5.1)</t>
  </si>
  <si>
    <t>Providing and fixing ISI marked flush door shutters conforming to IS 2202 (part1)  decorative type, core of block board construction with frame of 1st class hard wood and well matched teak 3 ply veneering with vertical grains or cross bands and face veneers on both faces of shutters. 30 mm thick including ISI marked Stainless Steel butt hinges with necessary screws (9.20.2)</t>
  </si>
  <si>
    <t>Providing and fixing aluminium sliding door bolts, ISI marked anodised (anodic coating not less than grade AC 10 as per IS : 1868), transparent or dyed to required colour or shade, with nuts and screws etc. complete : 250x16 mm (9.96.2)</t>
  </si>
  <si>
    <t>(a) Providing and fixing aluminium tower bolts, ISI marked, anodised (anodic coating not less than grade AC 10 as per IS : 1868 ) transparent or dyed to required colour or shade, with necessary screws etc. complete : 250x10 mm (9.97.2)</t>
  </si>
  <si>
    <t>(b) Providing and fixing aluminium tower bolts, ISI marked, anodised (anodic coating not less than grade AC 10 as per IS : 1868 ) transparent or dyed to required colour or shade, with necessary screws etc. complete : 150x10 mm (9.97.4)</t>
  </si>
  <si>
    <t>Providing and fixing aluminium handles, ISI marked, anodised (anodic coating not less than grade AC 10 as per IS : 1868) transparent or dyed to required colour or shade, with necessary screws etc. complete :125 mm (9.100.1)</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</si>
  <si>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separately.)For fixed portion Anodised aluminium (anodised transparent or dyed to required shade according to IS: 1868, Minimum anodic coating of grade AC 15). (21.1.1.1)</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</si>
  <si>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</si>
  <si>
    <t>Steel work welded in built up sections/ framed work, including cutting, hoisting, fixing in position and applying a priming coat of approved steel primer using structural steel etc. as required. In gratings, frames, guard bar, ladder, railings, brackets, gates and similar works (10.25.2)</t>
  </si>
  <si>
    <t xml:space="preserve"> Providing and fixing gun metal gate valve with C.I. wheel of approved quality (screwed end) :  40 mm nominal bore (18.17.3)</t>
  </si>
  <si>
    <t xml:space="preserve"> Providing and fixing ball valve (brass) of approved quality, High or low pressure, with plastic floats complete :  25 mm nominal bore(18.18.3)</t>
  </si>
  <si>
    <t xml:space="preserve"> Providing and fixing G.I. Union in G.I. pipe including cutting and threading the pipe and making long screws etc. complete (New work) : 40 mm nominal bore(18.46.5)</t>
  </si>
  <si>
    <t>Providing and filling sand of grading zone V or coarser grade, allround the G.I. pipes in external work :40 mm diameter pipe (18.41.5)</t>
  </si>
  <si>
    <t>Demolishing mud phaska in terrracing and disposal of material within 50 metres lead (15.27)</t>
  </si>
  <si>
    <t>Dismantling expanded metal or I.R.C. fabrics with necessary battens and beading including stacking the serviceable  materialwithin 50 metres lead. (15.38)</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</si>
  <si>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300mm height including cleaning the surface before treatment. (b)   Laying brick bats with mortar using broken bricks/brick bats 25mm to 115mm size with 50% of cement mortar 1:5 ( 1 cement: 5 coarse sand)admixed with water proofing compound conforming to IS:2645 and approved by Engineer-in-charge over 20mm thick layer of cement mortar of mix 1:5 (1 cement : 5 coarse sand) admixed with water proofing compound conforming to IS:2645 and approved by Engineer-in-charge to required slope and treating similarly the adjoining walls upto 300mm height including rounding of junctions of walls and slabs. (c) After two days of proper curing applying a second coat of cement slurry  using 2.75 kg/sqm of cement admixed with water proofing compound conforming to IS:2645 and approved by Engineer-in-charge.(d)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300x300mm square 3mm deep.    (e) The whole terrace so finished shall be flooded with water for  a minimum period of two weeks for curing and for final test.  All above operations to be done in order and as directed and specified by the Engineer-in-Charge: With average thickness of 120mm and minimum  thickness at khurra as  65 mm. (22.7.1)</t>
  </si>
  <si>
    <t>Making soak pit 2.5 m diameter 3.0 metre deep with 45 x 45 cm dry brick honey comb shaft with bricks and S.W. drain pipe 100 mm diameter, 1.8 m long complete as per standard design.
  With common burnt clay F.P.S. (non modular) bricks of class designation 7.5(19.32.1)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</si>
</sst>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u val="single"/>
      <sz val="11"/>
      <color indexed="12"/>
      <name val="Calibri"/>
      <family val="2"/>
    </font>
    <font>
      <u val="single"/>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right/>
      <top/>
      <bottom style="thin"/>
    </border>
    <border>
      <left style="thin"/>
      <right style="thin"/>
      <top/>
      <bottom style="thin"/>
    </border>
    <border>
      <left style="thin"/>
      <right style="thin"/>
      <top style="hair"/>
      <bottom style="thin"/>
    </border>
    <border>
      <left style="thin"/>
      <right/>
      <top style="thin"/>
      <bottom style="thin"/>
    </border>
    <border>
      <left style="thin"/>
      <right/>
      <top/>
      <bottom style="thin"/>
    </border>
    <border>
      <left style="thin"/>
      <right style="thin"/>
      <top style="hair"/>
      <bottom style="hair"/>
    </border>
    <border>
      <left style="thin"/>
      <right style="thin"/>
      <top/>
      <bottom style="hair"/>
    </border>
    <border>
      <left style="thin"/>
      <right style="thin"/>
      <top style="hair"/>
      <bottom/>
    </border>
    <border>
      <left style="thin"/>
      <right style="thin"/>
      <top style="thin"/>
      <bottom style="thin"/>
    </border>
    <border>
      <left/>
      <right/>
      <top style="thin"/>
      <bottom style="hair"/>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13">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58"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72" fontId="4" fillId="0" borderId="13" xfId="61" applyNumberFormat="1" applyFont="1" applyFill="1" applyBorder="1" applyAlignment="1">
      <alignment vertical="top"/>
      <protection/>
    </xf>
    <xf numFmtId="0" fontId="4" fillId="0" borderId="13" xfId="58" applyNumberFormat="1" applyFont="1" applyFill="1" applyBorder="1" applyAlignment="1">
      <alignment horizontal="left" vertical="top"/>
      <protection/>
    </xf>
    <xf numFmtId="0" fontId="4" fillId="0" borderId="13" xfId="61" applyNumberFormat="1" applyFont="1" applyFill="1" applyBorder="1" applyAlignment="1">
      <alignment vertical="top"/>
      <protection/>
    </xf>
    <xf numFmtId="0" fontId="7" fillId="0" borderId="13" xfId="58" applyNumberFormat="1" applyFont="1" applyFill="1" applyBorder="1" applyAlignment="1" applyProtection="1">
      <alignment horizontal="right" vertical="top"/>
      <protection/>
    </xf>
    <xf numFmtId="0" fontId="4" fillId="0" borderId="13" xfId="58" applyNumberFormat="1" applyFont="1" applyFill="1" applyBorder="1" applyAlignment="1">
      <alignment vertical="top"/>
      <protection/>
    </xf>
    <xf numFmtId="0" fontId="7" fillId="0" borderId="13" xfId="58" applyNumberFormat="1" applyFont="1" applyFill="1" applyBorder="1" applyAlignment="1" applyProtection="1">
      <alignment horizontal="left" vertical="top"/>
      <protection locked="0"/>
    </xf>
    <xf numFmtId="0" fontId="4" fillId="0" borderId="13" xfId="58" applyNumberFormat="1" applyFont="1" applyFill="1" applyBorder="1" applyAlignment="1" applyProtection="1">
      <alignment vertical="top"/>
      <protection/>
    </xf>
    <xf numFmtId="0" fontId="7" fillId="0" borderId="14" xfId="58" applyNumberFormat="1" applyFont="1" applyFill="1" applyBorder="1" applyAlignment="1" applyProtection="1">
      <alignment horizontal="right" vertical="top"/>
      <protection locked="0"/>
    </xf>
    <xf numFmtId="0" fontId="7" fillId="0" borderId="15" xfId="58" applyNumberFormat="1" applyFont="1" applyFill="1" applyBorder="1" applyAlignment="1" applyProtection="1">
      <alignment horizontal="center" vertical="top" wrapText="1"/>
      <protection locked="0"/>
    </xf>
    <xf numFmtId="0" fontId="7" fillId="0" borderId="13" xfId="58" applyNumberFormat="1" applyFont="1" applyFill="1" applyBorder="1" applyAlignment="1" applyProtection="1">
      <alignment horizontal="center" vertical="top" wrapText="1"/>
      <protection locked="0"/>
    </xf>
    <xf numFmtId="0" fontId="7" fillId="0" borderId="16" xfId="61" applyNumberFormat="1" applyFont="1" applyFill="1" applyBorder="1" applyAlignment="1">
      <alignment horizontal="right" vertical="top"/>
      <protection/>
    </xf>
    <xf numFmtId="172"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8" applyNumberFormat="1" applyFont="1" applyFill="1" applyBorder="1" applyAlignment="1" applyProtection="1">
      <alignment horizontal="right" vertical="top"/>
      <protection locked="0"/>
    </xf>
    <xf numFmtId="2" fontId="7" fillId="0" borderId="13" xfId="58" applyNumberFormat="1" applyFont="1" applyFill="1" applyBorder="1" applyAlignment="1" applyProtection="1">
      <alignment horizontal="right" vertical="top"/>
      <protection/>
    </xf>
    <xf numFmtId="2" fontId="4" fillId="0" borderId="13" xfId="58" applyNumberFormat="1" applyFont="1" applyFill="1" applyBorder="1" applyAlignment="1">
      <alignment vertical="top"/>
      <protection/>
    </xf>
    <xf numFmtId="2" fontId="7" fillId="0" borderId="13" xfId="58" applyNumberFormat="1" applyFont="1" applyFill="1" applyBorder="1" applyAlignment="1" applyProtection="1">
      <alignment horizontal="left" vertical="top"/>
      <protection locked="0"/>
    </xf>
    <xf numFmtId="2" fontId="7" fillId="0" borderId="11" xfId="58" applyNumberFormat="1" applyFont="1" applyFill="1" applyBorder="1" applyAlignment="1" applyProtection="1">
      <alignment horizontal="center" vertical="top" wrapText="1"/>
      <protection locked="0"/>
    </xf>
    <xf numFmtId="2" fontId="7" fillId="0" borderId="13" xfId="58" applyNumberFormat="1" applyFont="1" applyFill="1" applyBorder="1" applyAlignment="1" applyProtection="1">
      <alignment horizontal="center" vertical="top" wrapText="1"/>
      <protection locked="0"/>
    </xf>
    <xf numFmtId="2" fontId="7" fillId="0" borderId="16" xfId="61" applyNumberFormat="1" applyFont="1" applyFill="1" applyBorder="1" applyAlignment="1">
      <alignment horizontal="right" vertical="top"/>
      <protection/>
    </xf>
    <xf numFmtId="2" fontId="7" fillId="0" borderId="16" xfId="60" applyNumberFormat="1" applyFont="1" applyFill="1" applyBorder="1" applyAlignment="1">
      <alignment horizontal="right" vertical="top"/>
      <protection/>
    </xf>
    <xf numFmtId="2" fontId="15" fillId="0" borderId="13" xfId="58" applyNumberFormat="1" applyFont="1" applyFill="1" applyBorder="1" applyAlignment="1" applyProtection="1">
      <alignment horizontal="center" vertical="top" wrapText="1"/>
      <protection locked="0"/>
    </xf>
    <xf numFmtId="2" fontId="7" fillId="0" borderId="13" xfId="61" applyNumberFormat="1" applyFont="1" applyFill="1" applyBorder="1" applyAlignment="1" applyProtection="1">
      <alignment horizontal="right" vertical="top"/>
      <protection/>
    </xf>
    <xf numFmtId="2" fontId="7" fillId="0" borderId="11" xfId="58" applyNumberFormat="1" applyFont="1" applyFill="1" applyBorder="1" applyAlignment="1" applyProtection="1">
      <alignment horizontal="right" vertical="top"/>
      <protection locked="0"/>
    </xf>
    <xf numFmtId="2" fontId="7" fillId="0" borderId="11" xfId="61" applyNumberFormat="1" applyFont="1" applyFill="1" applyBorder="1" applyAlignment="1" applyProtection="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6"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6" fillId="0" borderId="13" xfId="61" applyNumberFormat="1" applyFont="1" applyFill="1" applyBorder="1" applyAlignment="1">
      <alignment vertical="top"/>
      <protection/>
    </xf>
    <xf numFmtId="2" fontId="16" fillId="0" borderId="19"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7" fillId="0" borderId="12" xfId="58" applyNumberFormat="1" applyFont="1" applyFill="1" applyBorder="1" applyAlignment="1" applyProtection="1">
      <alignment vertical="top"/>
      <protection/>
    </xf>
    <xf numFmtId="0" fontId="18" fillId="0" borderId="11" xfId="61" applyNumberFormat="1" applyFont="1" applyFill="1" applyBorder="1" applyAlignment="1" applyProtection="1">
      <alignment vertical="center" wrapText="1"/>
      <protection locked="0"/>
    </xf>
    <xf numFmtId="0" fontId="17"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8"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2" fontId="21" fillId="0" borderId="13" xfId="61" applyNumberFormat="1" applyFont="1" applyFill="1" applyBorder="1" applyAlignment="1">
      <alignment vertical="top"/>
      <protection/>
    </xf>
    <xf numFmtId="2" fontId="16" fillId="0" borderId="20" xfId="61" applyNumberFormat="1" applyFont="1" applyFill="1" applyBorder="1" applyAlignment="1">
      <alignment horizontal="right" vertical="top"/>
      <protection/>
    </xf>
    <xf numFmtId="0" fontId="5" fillId="0" borderId="0" xfId="58" applyNumberFormat="1" applyFont="1" applyFill="1" applyAlignment="1" applyProtection="1">
      <alignment vertical="top"/>
      <protection/>
    </xf>
    <xf numFmtId="2" fontId="7" fillId="33" borderId="14" xfId="58" applyNumberFormat="1" applyFont="1" applyFill="1" applyBorder="1" applyAlignment="1" applyProtection="1">
      <alignment horizontal="right" vertical="top"/>
      <protection locked="0"/>
    </xf>
    <xf numFmtId="2" fontId="7" fillId="33" borderId="13" xfId="58" applyNumberFormat="1" applyFont="1" applyFill="1" applyBorder="1" applyAlignment="1" applyProtection="1">
      <alignment horizontal="right" vertical="top"/>
      <protection locked="0"/>
    </xf>
    <xf numFmtId="0" fontId="19" fillId="33" borderId="11" xfId="61" applyNumberFormat="1" applyFont="1" applyFill="1" applyBorder="1" applyAlignment="1" applyProtection="1">
      <alignment vertical="center" wrapText="1"/>
      <protection locked="0"/>
    </xf>
    <xf numFmtId="10" fontId="20" fillId="33" borderId="11" xfId="68" applyNumberFormat="1" applyFont="1" applyFill="1" applyBorder="1" applyAlignment="1" applyProtection="1">
      <alignment horizontal="center" vertical="center"/>
      <protection locked="0"/>
    </xf>
    <xf numFmtId="0" fontId="4" fillId="0" borderId="0" xfId="58" applyNumberFormat="1" applyFont="1" applyFill="1" applyAlignment="1">
      <alignment vertical="top" wrapText="1"/>
      <protection/>
    </xf>
    <xf numFmtId="2" fontId="4" fillId="0" borderId="13" xfId="61" applyNumberFormat="1" applyFont="1" applyFill="1" applyBorder="1" applyAlignment="1">
      <alignment vertical="center"/>
      <protection/>
    </xf>
    <xf numFmtId="0" fontId="25" fillId="0" borderId="21" xfId="0" applyFont="1" applyFill="1" applyBorder="1" applyAlignment="1">
      <alignment horizontal="justify" vertical="top" wrapText="1" shrinkToFit="1"/>
    </xf>
    <xf numFmtId="173" fontId="67" fillId="0" borderId="22" xfId="0" applyNumberFormat="1" applyFont="1" applyFill="1" applyBorder="1" applyAlignment="1">
      <alignment horizontal="center" wrapText="1"/>
    </xf>
    <xf numFmtId="0" fontId="25" fillId="0" borderId="23" xfId="0" applyFont="1" applyFill="1" applyBorder="1" applyAlignment="1">
      <alignment horizontal="left" vertical="top" wrapText="1"/>
    </xf>
    <xf numFmtId="0" fontId="25" fillId="0" borderId="23" xfId="0" applyFont="1" applyFill="1" applyBorder="1" applyAlignment="1">
      <alignment horizontal="center" wrapText="1"/>
    </xf>
    <xf numFmtId="0" fontId="25" fillId="0" borderId="23" xfId="0" applyFont="1" applyFill="1" applyBorder="1" applyAlignment="1">
      <alignment horizontal="justify" vertical="top" wrapText="1"/>
    </xf>
    <xf numFmtId="0" fontId="67" fillId="0" borderId="24" xfId="0" applyFont="1" applyFill="1" applyBorder="1" applyAlignment="1">
      <alignment horizontal="justify" vertical="top" wrapText="1"/>
    </xf>
    <xf numFmtId="0" fontId="68" fillId="0" borderId="25" xfId="0" applyFont="1" applyFill="1" applyBorder="1" applyAlignment="1">
      <alignment horizontal="center"/>
    </xf>
    <xf numFmtId="0" fontId="25" fillId="0" borderId="23" xfId="0" applyFont="1" applyFill="1" applyBorder="1" applyAlignment="1">
      <alignment horizontal="justify" vertical="top" wrapText="1" shrinkToFit="1"/>
    </xf>
    <xf numFmtId="0" fontId="25" fillId="0" borderId="26" xfId="0" applyFont="1" applyFill="1" applyBorder="1" applyAlignment="1">
      <alignment horizontal="justify" vertical="top" wrapText="1" shrinkToFit="1"/>
    </xf>
    <xf numFmtId="0" fontId="25" fillId="0" borderId="26" xfId="0" applyFont="1" applyFill="1" applyBorder="1" applyAlignment="1">
      <alignment horizontal="center" wrapText="1" shrinkToFit="1"/>
    </xf>
    <xf numFmtId="0" fontId="25" fillId="0" borderId="23" xfId="0" applyFont="1" applyFill="1" applyBorder="1" applyAlignment="1">
      <alignment horizontal="center" wrapText="1" shrinkToFit="1"/>
    </xf>
    <xf numFmtId="0" fontId="25" fillId="0" borderId="27" xfId="0" applyFont="1" applyFill="1" applyBorder="1" applyAlignment="1">
      <alignment horizontal="justify" vertical="top" wrapText="1" shrinkToFit="1"/>
    </xf>
    <xf numFmtId="0" fontId="25" fillId="0" borderId="27" xfId="0" applyFont="1" applyFill="1" applyBorder="1" applyAlignment="1">
      <alignment horizontal="center" wrapText="1" shrinkToFit="1"/>
    </xf>
    <xf numFmtId="0" fontId="25" fillId="0" borderId="28" xfId="0" applyFont="1" applyFill="1" applyBorder="1" applyAlignment="1">
      <alignment horizontal="justify" vertical="top" wrapText="1" shrinkToFit="1"/>
    </xf>
    <xf numFmtId="0" fontId="25" fillId="0" borderId="28" xfId="0" applyFont="1" applyFill="1" applyBorder="1" applyAlignment="1">
      <alignment horizontal="center" wrapText="1" shrinkToFit="1"/>
    </xf>
    <xf numFmtId="0" fontId="25" fillId="0" borderId="29" xfId="0" applyFont="1" applyFill="1" applyBorder="1" applyAlignment="1">
      <alignment horizontal="justify" vertical="top" wrapText="1"/>
    </xf>
    <xf numFmtId="0" fontId="25" fillId="0" borderId="29" xfId="0" applyFont="1" applyFill="1" applyBorder="1" applyAlignment="1">
      <alignment horizontal="center" wrapText="1" shrinkToFit="1"/>
    </xf>
    <xf numFmtId="0" fontId="25" fillId="0" borderId="22" xfId="0" applyFont="1" applyFill="1" applyBorder="1" applyAlignment="1">
      <alignment horizontal="justify" vertical="top" wrapText="1"/>
    </xf>
    <xf numFmtId="0" fontId="25" fillId="0" borderId="29" xfId="0" applyFont="1" applyFill="1" applyBorder="1" applyAlignment="1">
      <alignment horizontal="center" wrapText="1"/>
    </xf>
    <xf numFmtId="0" fontId="25" fillId="0" borderId="22" xfId="0" applyFont="1" applyFill="1" applyBorder="1" applyAlignment="1">
      <alignment horizontal="justify" vertical="top" wrapText="1" shrinkToFit="1"/>
    </xf>
    <xf numFmtId="0" fontId="25" fillId="0" borderId="26" xfId="0" applyFont="1" applyFill="1" applyBorder="1" applyAlignment="1">
      <alignment horizontal="justify" vertical="top" wrapText="1"/>
    </xf>
    <xf numFmtId="0" fontId="25" fillId="0" borderId="26" xfId="0" applyFont="1" applyFill="1" applyBorder="1" applyAlignment="1">
      <alignment horizontal="center" wrapText="1"/>
    </xf>
    <xf numFmtId="0" fontId="25" fillId="0" borderId="30" xfId="0" applyFont="1" applyFill="1" applyBorder="1" applyAlignment="1">
      <alignment horizontal="justify" vertical="top" wrapText="1"/>
    </xf>
    <xf numFmtId="0" fontId="25" fillId="0" borderId="25" xfId="0" applyFont="1" applyFill="1" applyBorder="1" applyAlignment="1">
      <alignment horizontal="left" vertical="top" wrapText="1" shrinkToFit="1"/>
    </xf>
    <xf numFmtId="0" fontId="67" fillId="0" borderId="25" xfId="0" applyFont="1" applyFill="1" applyBorder="1" applyAlignment="1">
      <alignment horizontal="center"/>
    </xf>
    <xf numFmtId="0" fontId="67" fillId="0" borderId="24" xfId="0" applyFont="1" applyFill="1" applyBorder="1" applyAlignment="1">
      <alignment horizontal="justify" vertical="justify" wrapText="1"/>
    </xf>
    <xf numFmtId="0" fontId="11" fillId="0" borderId="13" xfId="58" applyNumberFormat="1" applyFont="1" applyFill="1" applyBorder="1" applyAlignment="1">
      <alignment horizontal="center" vertical="center" wrapText="1"/>
      <protection/>
    </xf>
    <xf numFmtId="0" fontId="16" fillId="0" borderId="13" xfId="61" applyNumberFormat="1" applyFont="1" applyFill="1" applyBorder="1" applyAlignment="1">
      <alignment horizontal="center" vertical="top"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31"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7"/>
  <sheetViews>
    <sheetView showGridLines="0" zoomScale="70" zoomScaleNormal="70" zoomScalePageLayoutView="0" workbookViewId="0" topLeftCell="A80">
      <selection activeCell="A11" sqref="A11:BA8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07" t="str">
        <f>B2&amp;" BoQ"</f>
        <v>Percentage BoQ</v>
      </c>
      <c r="B1" s="107"/>
      <c r="C1" s="107"/>
      <c r="D1" s="107"/>
      <c r="E1" s="107"/>
      <c r="F1" s="107"/>
      <c r="G1" s="107"/>
      <c r="H1" s="107"/>
      <c r="I1" s="107"/>
      <c r="J1" s="107"/>
      <c r="K1" s="107"/>
      <c r="L1" s="107"/>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108" t="s">
        <v>69</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IE4" s="10"/>
      <c r="IF4" s="10"/>
      <c r="IG4" s="10"/>
      <c r="IH4" s="10"/>
      <c r="II4" s="10"/>
    </row>
    <row r="5" spans="1:243" s="9" customFormat="1" ht="36" customHeight="1">
      <c r="A5" s="108" t="s">
        <v>208</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IE5" s="10"/>
      <c r="IF5" s="10"/>
      <c r="IG5" s="10"/>
      <c r="IH5" s="10"/>
      <c r="II5" s="10"/>
    </row>
    <row r="6" spans="1:243" s="9" customFormat="1" ht="27" customHeight="1">
      <c r="A6" s="108" t="s">
        <v>209</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IE6" s="10"/>
      <c r="IF6" s="10"/>
      <c r="IG6" s="10"/>
      <c r="IH6" s="10"/>
      <c r="II6" s="10"/>
    </row>
    <row r="7" spans="1:243" s="9" customFormat="1" ht="15" hidden="1">
      <c r="A7" s="109" t="s">
        <v>7</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IE7" s="10"/>
      <c r="IF7" s="10"/>
      <c r="IG7" s="10"/>
      <c r="IH7" s="10"/>
      <c r="II7" s="10"/>
    </row>
    <row r="8" spans="1:243" s="12" customFormat="1" ht="60">
      <c r="A8" s="11" t="s">
        <v>66</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IE8" s="13"/>
      <c r="IF8" s="13"/>
      <c r="IG8" s="13"/>
      <c r="IH8" s="13"/>
      <c r="II8" s="13"/>
    </row>
    <row r="9" spans="1:243" s="14" customFormat="1" ht="15">
      <c r="A9" s="105" t="s">
        <v>8</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45" customHeight="1">
      <c r="A14" s="22">
        <v>1</v>
      </c>
      <c r="B14" s="79" t="s">
        <v>131</v>
      </c>
      <c r="C14" s="24" t="s">
        <v>38</v>
      </c>
      <c r="D14" s="78">
        <v>3</v>
      </c>
      <c r="E14" s="80" t="s">
        <v>68</v>
      </c>
      <c r="F14" s="78">
        <v>39</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117</v>
      </c>
      <c r="BB14" s="48">
        <f aca="true" t="shared" si="2" ref="BB14:BB24">BA14+SUM(N14:AZ14)</f>
        <v>117</v>
      </c>
      <c r="BC14" s="37" t="str">
        <f aca="true" t="shared" si="3" ref="BC14:BC24">SpellNumber(L14,BB14)</f>
        <v>INR  One Hundred &amp; Seventeen  Only</v>
      </c>
      <c r="IA14" s="38">
        <v>1</v>
      </c>
      <c r="IB14" s="77" t="s">
        <v>214</v>
      </c>
      <c r="IC14" s="38" t="s">
        <v>38</v>
      </c>
      <c r="ID14" s="38">
        <v>3</v>
      </c>
      <c r="IE14" s="39" t="s">
        <v>68</v>
      </c>
      <c r="IF14" s="39" t="s">
        <v>42</v>
      </c>
      <c r="IG14" s="39" t="s">
        <v>36</v>
      </c>
      <c r="IH14" s="39">
        <v>123.223</v>
      </c>
      <c r="II14" s="39" t="s">
        <v>39</v>
      </c>
    </row>
    <row r="15" spans="1:243" s="38" customFormat="1" ht="66" customHeight="1">
      <c r="A15" s="22">
        <v>2</v>
      </c>
      <c r="B15" s="81" t="s">
        <v>132</v>
      </c>
      <c r="C15" s="24" t="s">
        <v>43</v>
      </c>
      <c r="D15" s="78">
        <v>3</v>
      </c>
      <c r="E15" s="82" t="s">
        <v>198</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5212.35</v>
      </c>
      <c r="BB15" s="48">
        <f t="shared" si="2"/>
        <v>5212.35</v>
      </c>
      <c r="BC15" s="37" t="str">
        <f t="shared" si="3"/>
        <v>INR  Five Thousand Two Hundred &amp; Twelve  and Paise Thirty Five Only</v>
      </c>
      <c r="IA15" s="38">
        <v>2</v>
      </c>
      <c r="IB15" s="77" t="s">
        <v>215</v>
      </c>
      <c r="IC15" s="38" t="s">
        <v>43</v>
      </c>
      <c r="ID15" s="38">
        <v>3</v>
      </c>
      <c r="IE15" s="39" t="s">
        <v>198</v>
      </c>
      <c r="IF15" s="39" t="s">
        <v>44</v>
      </c>
      <c r="IG15" s="39" t="s">
        <v>45</v>
      </c>
      <c r="IH15" s="39">
        <v>213</v>
      </c>
      <c r="II15" s="39" t="s">
        <v>39</v>
      </c>
    </row>
    <row r="16" spans="1:243" s="38" customFormat="1" ht="33" customHeight="1">
      <c r="A16" s="22">
        <v>3</v>
      </c>
      <c r="B16" s="83" t="s">
        <v>133</v>
      </c>
      <c r="C16" s="24" t="s">
        <v>46</v>
      </c>
      <c r="D16" s="78">
        <v>3</v>
      </c>
      <c r="E16" s="82" t="s">
        <v>198</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4409.7</v>
      </c>
      <c r="BB16" s="48">
        <f t="shared" si="2"/>
        <v>4409.7</v>
      </c>
      <c r="BC16" s="37" t="str">
        <f t="shared" si="3"/>
        <v>INR  Four Thousand Four Hundred &amp; Nine  and Paise Seventy Only</v>
      </c>
      <c r="IA16" s="38">
        <v>3</v>
      </c>
      <c r="IB16" s="77" t="s">
        <v>216</v>
      </c>
      <c r="IC16" s="38" t="s">
        <v>46</v>
      </c>
      <c r="ID16" s="38">
        <v>3</v>
      </c>
      <c r="IE16" s="39" t="s">
        <v>198</v>
      </c>
      <c r="IF16" s="39" t="s">
        <v>35</v>
      </c>
      <c r="IG16" s="39" t="s">
        <v>47</v>
      </c>
      <c r="IH16" s="39">
        <v>10</v>
      </c>
      <c r="II16" s="39" t="s">
        <v>39</v>
      </c>
    </row>
    <row r="17" spans="1:243" s="38" customFormat="1" ht="40.5" customHeight="1">
      <c r="A17" s="22">
        <v>4</v>
      </c>
      <c r="B17" s="84" t="s">
        <v>210</v>
      </c>
      <c r="C17" s="24" t="s">
        <v>48</v>
      </c>
      <c r="D17" s="78">
        <v>4</v>
      </c>
      <c r="E17" s="85" t="s">
        <v>198</v>
      </c>
      <c r="F17" s="78">
        <v>607.5</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2430</v>
      </c>
      <c r="BB17" s="48">
        <f t="shared" si="2"/>
        <v>2430</v>
      </c>
      <c r="BC17" s="37" t="str">
        <f t="shared" si="3"/>
        <v>INR  Two Thousand Four Hundred &amp; Thirty  Only</v>
      </c>
      <c r="IA17" s="38">
        <v>4</v>
      </c>
      <c r="IB17" s="77" t="s">
        <v>217</v>
      </c>
      <c r="IC17" s="38" t="s">
        <v>48</v>
      </c>
      <c r="ID17" s="38">
        <v>4</v>
      </c>
      <c r="IE17" s="39" t="s">
        <v>198</v>
      </c>
      <c r="IF17" s="39" t="s">
        <v>49</v>
      </c>
      <c r="IG17" s="39" t="s">
        <v>50</v>
      </c>
      <c r="IH17" s="39">
        <v>10</v>
      </c>
      <c r="II17" s="39" t="s">
        <v>39</v>
      </c>
    </row>
    <row r="18" spans="1:243" s="38" customFormat="1" ht="84" customHeight="1">
      <c r="A18" s="22">
        <v>5</v>
      </c>
      <c r="B18" s="86" t="s">
        <v>134</v>
      </c>
      <c r="C18" s="24" t="s">
        <v>51</v>
      </c>
      <c r="D18" s="78">
        <v>26</v>
      </c>
      <c r="E18" s="82" t="s">
        <v>82</v>
      </c>
      <c r="F18" s="78">
        <v>252.3</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6559.8</v>
      </c>
      <c r="BB18" s="48">
        <f t="shared" si="2"/>
        <v>6559.8</v>
      </c>
      <c r="BC18" s="37" t="str">
        <f t="shared" si="3"/>
        <v>INR  Six Thousand Five Hundred &amp; Fifty Nine  and Paise Eighty Only</v>
      </c>
      <c r="IA18" s="38">
        <v>5</v>
      </c>
      <c r="IB18" s="77" t="s">
        <v>218</v>
      </c>
      <c r="IC18" s="38" t="s">
        <v>51</v>
      </c>
      <c r="ID18" s="38">
        <v>26</v>
      </c>
      <c r="IE18" s="39" t="s">
        <v>82</v>
      </c>
      <c r="IF18" s="39" t="s">
        <v>42</v>
      </c>
      <c r="IG18" s="39" t="s">
        <v>36</v>
      </c>
      <c r="IH18" s="39">
        <v>123.223</v>
      </c>
      <c r="II18" s="39" t="s">
        <v>39</v>
      </c>
    </row>
    <row r="19" spans="1:243" s="38" customFormat="1" ht="54.75" customHeight="1">
      <c r="A19" s="22">
        <v>6.1</v>
      </c>
      <c r="B19" s="87" t="s">
        <v>135</v>
      </c>
      <c r="C19" s="24" t="s">
        <v>52</v>
      </c>
      <c r="D19" s="78">
        <v>2</v>
      </c>
      <c r="E19" s="88" t="s">
        <v>198</v>
      </c>
      <c r="F19" s="78">
        <v>5789.6</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11579.2</v>
      </c>
      <c r="BB19" s="48">
        <f t="shared" si="2"/>
        <v>11579.2</v>
      </c>
      <c r="BC19" s="37" t="str">
        <f t="shared" si="3"/>
        <v>INR  Eleven Thousand Five Hundred &amp; Seventy Nine  and Paise Twenty Only</v>
      </c>
      <c r="IA19" s="38">
        <v>6.1</v>
      </c>
      <c r="IB19" s="77" t="s">
        <v>219</v>
      </c>
      <c r="IC19" s="38" t="s">
        <v>52</v>
      </c>
      <c r="ID19" s="38">
        <v>2</v>
      </c>
      <c r="IE19" s="39" t="s">
        <v>198</v>
      </c>
      <c r="IF19" s="39" t="s">
        <v>44</v>
      </c>
      <c r="IG19" s="39" t="s">
        <v>45</v>
      </c>
      <c r="IH19" s="39">
        <v>213</v>
      </c>
      <c r="II19" s="39" t="s">
        <v>39</v>
      </c>
    </row>
    <row r="20" spans="1:243" s="38" customFormat="1" ht="60" customHeight="1">
      <c r="A20" s="22">
        <v>6.2</v>
      </c>
      <c r="B20" s="86" t="s">
        <v>136</v>
      </c>
      <c r="C20" s="24" t="s">
        <v>53</v>
      </c>
      <c r="D20" s="78">
        <v>3</v>
      </c>
      <c r="E20" s="89" t="s">
        <v>198</v>
      </c>
      <c r="F20" s="78">
        <v>6788.6</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20365.8</v>
      </c>
      <c r="BB20" s="48">
        <f t="shared" si="2"/>
        <v>20365.8</v>
      </c>
      <c r="BC20" s="37" t="str">
        <f t="shared" si="3"/>
        <v>INR  Twenty Thousand Three Hundred &amp; Sixty Five  and Paise Eighty Only</v>
      </c>
      <c r="IA20" s="38">
        <v>6.2</v>
      </c>
      <c r="IB20" s="77" t="s">
        <v>220</v>
      </c>
      <c r="IC20" s="38" t="s">
        <v>53</v>
      </c>
      <c r="ID20" s="38">
        <v>3</v>
      </c>
      <c r="IE20" s="39" t="s">
        <v>198</v>
      </c>
      <c r="IF20" s="39" t="s">
        <v>35</v>
      </c>
      <c r="IG20" s="39" t="s">
        <v>47</v>
      </c>
      <c r="IH20" s="39">
        <v>10</v>
      </c>
      <c r="II20" s="39" t="s">
        <v>39</v>
      </c>
    </row>
    <row r="21" spans="1:243" s="38" customFormat="1" ht="45" customHeight="1">
      <c r="A21" s="22">
        <v>7</v>
      </c>
      <c r="B21" s="86" t="s">
        <v>137</v>
      </c>
      <c r="C21" s="24" t="s">
        <v>54</v>
      </c>
      <c r="D21" s="78">
        <v>9</v>
      </c>
      <c r="E21" s="89" t="s">
        <v>198</v>
      </c>
      <c r="F21" s="78">
        <v>6157.45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55417.05</v>
      </c>
      <c r="BB21" s="48">
        <f t="shared" si="2"/>
        <v>55417.05</v>
      </c>
      <c r="BC21" s="37" t="str">
        <f t="shared" si="3"/>
        <v>INR  Fifty Five Thousand Four Hundred &amp; Seventeen  and Paise Five Only</v>
      </c>
      <c r="IA21" s="38">
        <v>7</v>
      </c>
      <c r="IB21" s="38" t="s">
        <v>221</v>
      </c>
      <c r="IC21" s="38" t="s">
        <v>54</v>
      </c>
      <c r="ID21" s="38">
        <v>9</v>
      </c>
      <c r="IE21" s="39" t="s">
        <v>198</v>
      </c>
      <c r="IF21" s="39" t="s">
        <v>49</v>
      </c>
      <c r="IG21" s="39" t="s">
        <v>50</v>
      </c>
      <c r="IH21" s="39">
        <v>10</v>
      </c>
      <c r="II21" s="39" t="s">
        <v>39</v>
      </c>
    </row>
    <row r="22" spans="1:243" s="38" customFormat="1" ht="74.25" customHeight="1">
      <c r="A22" s="22">
        <v>8</v>
      </c>
      <c r="B22" s="86" t="s">
        <v>138</v>
      </c>
      <c r="C22" s="24" t="s">
        <v>55</v>
      </c>
      <c r="D22" s="78">
        <v>8</v>
      </c>
      <c r="E22" s="89" t="s">
        <v>199</v>
      </c>
      <c r="F22" s="78">
        <v>7718.25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61746</v>
      </c>
      <c r="BB22" s="48">
        <f t="shared" si="2"/>
        <v>61746</v>
      </c>
      <c r="BC22" s="37" t="str">
        <f t="shared" si="3"/>
        <v>INR  Sixty One Thousand Seven Hundred &amp; Forty Six  Only</v>
      </c>
      <c r="IA22" s="38">
        <v>8</v>
      </c>
      <c r="IB22" s="77" t="s">
        <v>222</v>
      </c>
      <c r="IC22" s="38" t="s">
        <v>55</v>
      </c>
      <c r="ID22" s="38">
        <v>8</v>
      </c>
      <c r="IE22" s="39" t="s">
        <v>199</v>
      </c>
      <c r="IF22" s="39" t="s">
        <v>42</v>
      </c>
      <c r="IG22" s="39" t="s">
        <v>36</v>
      </c>
      <c r="IH22" s="39">
        <v>123.223</v>
      </c>
      <c r="II22" s="39" t="s">
        <v>39</v>
      </c>
    </row>
    <row r="23" spans="1:243" s="38" customFormat="1" ht="84.75" customHeight="1">
      <c r="A23" s="22">
        <v>9</v>
      </c>
      <c r="B23" s="90" t="s">
        <v>139</v>
      </c>
      <c r="C23" s="24" t="s">
        <v>56</v>
      </c>
      <c r="D23" s="78">
        <v>11</v>
      </c>
      <c r="E23" s="91" t="s">
        <v>199</v>
      </c>
      <c r="F23" s="78">
        <v>9763.8</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107401.8</v>
      </c>
      <c r="BB23" s="48">
        <f t="shared" si="2"/>
        <v>107401.8</v>
      </c>
      <c r="BC23" s="37" t="str">
        <f t="shared" si="3"/>
        <v>INR  One Lakh Seven Thousand Four Hundred &amp; One  and Paise Eighty Only</v>
      </c>
      <c r="IA23" s="38">
        <v>9</v>
      </c>
      <c r="IB23" s="77" t="s">
        <v>223</v>
      </c>
      <c r="IC23" s="38" t="s">
        <v>56</v>
      </c>
      <c r="ID23" s="38">
        <v>11</v>
      </c>
      <c r="IE23" s="39" t="s">
        <v>199</v>
      </c>
      <c r="IF23" s="39" t="s">
        <v>44</v>
      </c>
      <c r="IG23" s="39" t="s">
        <v>45</v>
      </c>
      <c r="IH23" s="39">
        <v>213</v>
      </c>
      <c r="II23" s="39" t="s">
        <v>39</v>
      </c>
    </row>
    <row r="24" spans="1:243" s="38" customFormat="1" ht="48" customHeight="1">
      <c r="A24" s="22">
        <v>10</v>
      </c>
      <c r="B24" s="92" t="s">
        <v>140</v>
      </c>
      <c r="C24" s="24" t="s">
        <v>57</v>
      </c>
      <c r="D24" s="78">
        <v>1468</v>
      </c>
      <c r="E24" s="93" t="s">
        <v>200</v>
      </c>
      <c r="F24" s="78">
        <v>83.5</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122578</v>
      </c>
      <c r="BB24" s="48">
        <f t="shared" si="2"/>
        <v>122578</v>
      </c>
      <c r="BC24" s="37" t="str">
        <f t="shared" si="3"/>
        <v>INR  One Lakh Twenty Two Thousand Five Hundred &amp; Seventy Eight  Only</v>
      </c>
      <c r="IA24" s="38">
        <v>10</v>
      </c>
      <c r="IB24" s="77" t="s">
        <v>224</v>
      </c>
      <c r="IC24" s="38" t="s">
        <v>57</v>
      </c>
      <c r="ID24" s="38">
        <v>1468</v>
      </c>
      <c r="IE24" s="39" t="s">
        <v>200</v>
      </c>
      <c r="IF24" s="39" t="s">
        <v>35</v>
      </c>
      <c r="IG24" s="39" t="s">
        <v>47</v>
      </c>
      <c r="IH24" s="39">
        <v>10</v>
      </c>
      <c r="II24" s="39" t="s">
        <v>39</v>
      </c>
    </row>
    <row r="25" spans="1:243" s="38" customFormat="1" ht="48.75" customHeight="1">
      <c r="A25" s="22">
        <v>11.1</v>
      </c>
      <c r="B25" s="87" t="s">
        <v>141</v>
      </c>
      <c r="C25" s="24" t="s">
        <v>80</v>
      </c>
      <c r="D25" s="78">
        <v>113</v>
      </c>
      <c r="E25" s="88" t="s">
        <v>68</v>
      </c>
      <c r="F25" s="78">
        <v>552.05</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62381.65</v>
      </c>
      <c r="BB25" s="48">
        <f aca="true" t="shared" si="6" ref="BB25:BB39">BA25+SUM(N25:AZ25)</f>
        <v>62381.65</v>
      </c>
      <c r="BC25" s="37" t="str">
        <f aca="true" t="shared" si="7" ref="BC25:BC39">SpellNumber(L25,BB25)</f>
        <v>INR  Sixty Two Thousand Three Hundred &amp; Eighty One  and Paise Sixty Five Only</v>
      </c>
      <c r="IA25" s="38">
        <v>11.1</v>
      </c>
      <c r="IB25" s="77" t="s">
        <v>225</v>
      </c>
      <c r="IC25" s="38" t="s">
        <v>80</v>
      </c>
      <c r="ID25" s="38">
        <v>113</v>
      </c>
      <c r="IE25" s="39" t="s">
        <v>68</v>
      </c>
      <c r="IF25" s="39" t="s">
        <v>42</v>
      </c>
      <c r="IG25" s="39" t="s">
        <v>36</v>
      </c>
      <c r="IH25" s="39">
        <v>123.223</v>
      </c>
      <c r="II25" s="39" t="s">
        <v>39</v>
      </c>
    </row>
    <row r="26" spans="1:243" s="38" customFormat="1" ht="48" customHeight="1">
      <c r="A26" s="22">
        <v>11.2</v>
      </c>
      <c r="B26" s="86" t="s">
        <v>142</v>
      </c>
      <c r="C26" s="24" t="s">
        <v>58</v>
      </c>
      <c r="D26" s="78">
        <v>37</v>
      </c>
      <c r="E26" s="89" t="s">
        <v>68</v>
      </c>
      <c r="F26" s="78">
        <v>693.05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25642.85</v>
      </c>
      <c r="BB26" s="48">
        <f t="shared" si="6"/>
        <v>25642.85</v>
      </c>
      <c r="BC26" s="37" t="str">
        <f t="shared" si="7"/>
        <v>INR  Twenty Five Thousand Six Hundred &amp; Forty Two  and Paise Eighty Five Only</v>
      </c>
      <c r="IA26" s="38">
        <v>11.2</v>
      </c>
      <c r="IB26" s="77" t="s">
        <v>226</v>
      </c>
      <c r="IC26" s="38" t="s">
        <v>58</v>
      </c>
      <c r="ID26" s="38">
        <v>37</v>
      </c>
      <c r="IE26" s="39" t="s">
        <v>68</v>
      </c>
      <c r="IF26" s="39" t="s">
        <v>44</v>
      </c>
      <c r="IG26" s="39" t="s">
        <v>45</v>
      </c>
      <c r="IH26" s="39">
        <v>213</v>
      </c>
      <c r="II26" s="39" t="s">
        <v>39</v>
      </c>
    </row>
    <row r="27" spans="1:243" s="38" customFormat="1" ht="51" customHeight="1">
      <c r="A27" s="22">
        <v>12</v>
      </c>
      <c r="B27" s="86" t="s">
        <v>143</v>
      </c>
      <c r="C27" s="24" t="s">
        <v>59</v>
      </c>
      <c r="D27" s="78">
        <v>17</v>
      </c>
      <c r="E27" s="89" t="s">
        <v>198</v>
      </c>
      <c r="F27" s="78">
        <v>7590.45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129037.65</v>
      </c>
      <c r="BB27" s="48">
        <f t="shared" si="6"/>
        <v>129037.65</v>
      </c>
      <c r="BC27" s="37" t="str">
        <f t="shared" si="7"/>
        <v>INR  One Lakh Twenty Nine Thousand  &amp;Thirty Seven  and Paise Sixty Five Only</v>
      </c>
      <c r="IA27" s="38">
        <v>12</v>
      </c>
      <c r="IB27" s="77" t="s">
        <v>227</v>
      </c>
      <c r="IC27" s="38" t="s">
        <v>59</v>
      </c>
      <c r="ID27" s="38">
        <v>17</v>
      </c>
      <c r="IE27" s="39" t="s">
        <v>198</v>
      </c>
      <c r="IF27" s="39" t="s">
        <v>35</v>
      </c>
      <c r="IG27" s="39" t="s">
        <v>47</v>
      </c>
      <c r="IH27" s="39">
        <v>10</v>
      </c>
      <c r="II27" s="39" t="s">
        <v>39</v>
      </c>
    </row>
    <row r="28" spans="1:243" s="38" customFormat="1" ht="64.5" customHeight="1">
      <c r="A28" s="22">
        <v>13</v>
      </c>
      <c r="B28" s="94" t="s">
        <v>144</v>
      </c>
      <c r="C28" s="24" t="s">
        <v>60</v>
      </c>
      <c r="D28" s="78">
        <v>31</v>
      </c>
      <c r="E28" s="95" t="s">
        <v>68</v>
      </c>
      <c r="F28" s="78">
        <v>176.7</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5477.7</v>
      </c>
      <c r="BB28" s="48">
        <f t="shared" si="6"/>
        <v>5477.7</v>
      </c>
      <c r="BC28" s="37" t="str">
        <f t="shared" si="7"/>
        <v>INR  Five Thousand Four Hundred &amp; Seventy Seven  and Paise Seventy Only</v>
      </c>
      <c r="IA28" s="38">
        <v>13</v>
      </c>
      <c r="IB28" s="77" t="s">
        <v>228</v>
      </c>
      <c r="IC28" s="38" t="s">
        <v>60</v>
      </c>
      <c r="ID28" s="38">
        <v>31</v>
      </c>
      <c r="IE28" s="39" t="s">
        <v>68</v>
      </c>
      <c r="IF28" s="39" t="s">
        <v>49</v>
      </c>
      <c r="IG28" s="39" t="s">
        <v>50</v>
      </c>
      <c r="IH28" s="39">
        <v>10</v>
      </c>
      <c r="II28" s="39" t="s">
        <v>39</v>
      </c>
    </row>
    <row r="29" spans="1:243" s="38" customFormat="1" ht="47.25" customHeight="1">
      <c r="A29" s="22">
        <v>14</v>
      </c>
      <c r="B29" s="86" t="s">
        <v>145</v>
      </c>
      <c r="C29" s="24" t="s">
        <v>61</v>
      </c>
      <c r="D29" s="78">
        <v>41</v>
      </c>
      <c r="E29" s="89" t="s">
        <v>68</v>
      </c>
      <c r="F29" s="78">
        <v>932.1</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38216.1</v>
      </c>
      <c r="BB29" s="48">
        <f t="shared" si="6"/>
        <v>38216.1</v>
      </c>
      <c r="BC29" s="37" t="str">
        <f t="shared" si="7"/>
        <v>INR  Thirty Eight Thousand Two Hundred &amp; Sixteen  and Paise Ten Only</v>
      </c>
      <c r="IA29" s="38">
        <v>14</v>
      </c>
      <c r="IB29" s="77" t="s">
        <v>229</v>
      </c>
      <c r="IC29" s="38" t="s">
        <v>61</v>
      </c>
      <c r="ID29" s="38">
        <v>41</v>
      </c>
      <c r="IE29" s="39" t="s">
        <v>68</v>
      </c>
      <c r="IF29" s="39" t="s">
        <v>44</v>
      </c>
      <c r="IG29" s="39" t="s">
        <v>63</v>
      </c>
      <c r="IH29" s="39">
        <v>10</v>
      </c>
      <c r="II29" s="39" t="s">
        <v>39</v>
      </c>
    </row>
    <row r="30" spans="1:243" s="38" customFormat="1" ht="175.5" customHeight="1">
      <c r="A30" s="22">
        <v>15</v>
      </c>
      <c r="B30" s="94" t="s">
        <v>146</v>
      </c>
      <c r="C30" s="24" t="s">
        <v>62</v>
      </c>
      <c r="D30" s="78">
        <v>20</v>
      </c>
      <c r="E30" s="82" t="s">
        <v>68</v>
      </c>
      <c r="F30" s="78">
        <v>705.7</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14114</v>
      </c>
      <c r="BB30" s="48">
        <f t="shared" si="6"/>
        <v>14114</v>
      </c>
      <c r="BC30" s="37" t="str">
        <f t="shared" si="7"/>
        <v>INR  Fourteen Thousand One Hundred &amp; Fourteen  Only</v>
      </c>
      <c r="IA30" s="38">
        <v>15</v>
      </c>
      <c r="IB30" s="77" t="s">
        <v>230</v>
      </c>
      <c r="IC30" s="38" t="s">
        <v>62</v>
      </c>
      <c r="ID30" s="38">
        <v>20</v>
      </c>
      <c r="IE30" s="39" t="s">
        <v>68</v>
      </c>
      <c r="IF30" s="39" t="s">
        <v>44</v>
      </c>
      <c r="IG30" s="39" t="s">
        <v>63</v>
      </c>
      <c r="IH30" s="39">
        <v>10</v>
      </c>
      <c r="II30" s="39" t="s">
        <v>39</v>
      </c>
    </row>
    <row r="31" spans="1:243" s="38" customFormat="1" ht="33.75" customHeight="1">
      <c r="A31" s="22">
        <v>16</v>
      </c>
      <c r="B31" s="96" t="s">
        <v>147</v>
      </c>
      <c r="C31" s="24" t="s">
        <v>70</v>
      </c>
      <c r="D31" s="78">
        <v>292</v>
      </c>
      <c r="E31" s="82" t="s">
        <v>68</v>
      </c>
      <c r="F31" s="78">
        <v>263.55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76956.6</v>
      </c>
      <c r="BB31" s="48">
        <f t="shared" si="6"/>
        <v>76956.6</v>
      </c>
      <c r="BC31" s="37" t="str">
        <f t="shared" si="7"/>
        <v>INR  Seventy Six Thousand Nine Hundred &amp; Fifty Six  and Paise Sixty Only</v>
      </c>
      <c r="IA31" s="38">
        <v>16</v>
      </c>
      <c r="IB31" s="77" t="s">
        <v>231</v>
      </c>
      <c r="IC31" s="38" t="s">
        <v>70</v>
      </c>
      <c r="ID31" s="38">
        <v>292</v>
      </c>
      <c r="IE31" s="39" t="s">
        <v>68</v>
      </c>
      <c r="IF31" s="39" t="s">
        <v>44</v>
      </c>
      <c r="IG31" s="39" t="s">
        <v>63</v>
      </c>
      <c r="IH31" s="39">
        <v>10</v>
      </c>
      <c r="II31" s="39" t="s">
        <v>39</v>
      </c>
    </row>
    <row r="32" spans="1:243" s="38" customFormat="1" ht="48" customHeight="1">
      <c r="A32" s="22">
        <v>17</v>
      </c>
      <c r="B32" s="83" t="s">
        <v>148</v>
      </c>
      <c r="C32" s="24" t="s">
        <v>71</v>
      </c>
      <c r="D32" s="78">
        <v>159</v>
      </c>
      <c r="E32" s="82" t="s">
        <v>68</v>
      </c>
      <c r="F32" s="78">
        <v>303.9</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48320.1</v>
      </c>
      <c r="BB32" s="48">
        <f>BA32+SUM(N32:AZ32)</f>
        <v>48320.1</v>
      </c>
      <c r="BC32" s="37" t="str">
        <f>SpellNumber(L32,BB32)</f>
        <v>INR  Forty Eight Thousand Three Hundred &amp; Twenty  and Paise Ten Only</v>
      </c>
      <c r="IA32" s="38">
        <v>17</v>
      </c>
      <c r="IB32" s="77" t="s">
        <v>232</v>
      </c>
      <c r="IC32" s="38" t="s">
        <v>71</v>
      </c>
      <c r="ID32" s="38">
        <v>159</v>
      </c>
      <c r="IE32" s="39" t="s">
        <v>68</v>
      </c>
      <c r="IF32" s="39" t="s">
        <v>44</v>
      </c>
      <c r="IG32" s="39" t="s">
        <v>63</v>
      </c>
      <c r="IH32" s="39">
        <v>10</v>
      </c>
      <c r="II32" s="39" t="s">
        <v>39</v>
      </c>
    </row>
    <row r="33" spans="1:243" s="38" customFormat="1" ht="47.25" customHeight="1">
      <c r="A33" s="22">
        <v>18</v>
      </c>
      <c r="B33" s="83" t="s">
        <v>149</v>
      </c>
      <c r="C33" s="24" t="s">
        <v>72</v>
      </c>
      <c r="D33" s="78">
        <v>20</v>
      </c>
      <c r="E33" s="82" t="s">
        <v>201</v>
      </c>
      <c r="F33" s="78">
        <v>1092.2</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21844</v>
      </c>
      <c r="BB33" s="48">
        <f t="shared" si="6"/>
        <v>21844</v>
      </c>
      <c r="BC33" s="37" t="str">
        <f t="shared" si="7"/>
        <v>INR  Twenty One Thousand Eight Hundred &amp; Forty Four  Only</v>
      </c>
      <c r="IA33" s="38">
        <v>18</v>
      </c>
      <c r="IB33" s="77" t="s">
        <v>233</v>
      </c>
      <c r="IC33" s="38" t="s">
        <v>72</v>
      </c>
      <c r="ID33" s="38">
        <v>20</v>
      </c>
      <c r="IE33" s="39" t="s">
        <v>201</v>
      </c>
      <c r="IF33" s="39" t="s">
        <v>44</v>
      </c>
      <c r="IG33" s="39" t="s">
        <v>63</v>
      </c>
      <c r="IH33" s="39">
        <v>10</v>
      </c>
      <c r="II33" s="39" t="s">
        <v>39</v>
      </c>
    </row>
    <row r="34" spans="1:243" s="38" customFormat="1" ht="45.75" customHeight="1">
      <c r="A34" s="22">
        <v>19</v>
      </c>
      <c r="B34" s="83" t="s">
        <v>150</v>
      </c>
      <c r="C34" s="24" t="s">
        <v>73</v>
      </c>
      <c r="D34" s="78">
        <v>16</v>
      </c>
      <c r="E34" s="82" t="s">
        <v>202</v>
      </c>
      <c r="F34" s="78">
        <v>481.45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7703.2</v>
      </c>
      <c r="BB34" s="48">
        <f t="shared" si="6"/>
        <v>7703.2</v>
      </c>
      <c r="BC34" s="37" t="str">
        <f t="shared" si="7"/>
        <v>INR  Seven Thousand Seven Hundred &amp; Three  and Paise Twenty Only</v>
      </c>
      <c r="IA34" s="38">
        <v>19</v>
      </c>
      <c r="IB34" s="77" t="s">
        <v>234</v>
      </c>
      <c r="IC34" s="38" t="s">
        <v>73</v>
      </c>
      <c r="ID34" s="38">
        <v>16</v>
      </c>
      <c r="IE34" s="39" t="s">
        <v>202</v>
      </c>
      <c r="IF34" s="39" t="s">
        <v>44</v>
      </c>
      <c r="IG34" s="39" t="s">
        <v>63</v>
      </c>
      <c r="IH34" s="39">
        <v>10</v>
      </c>
      <c r="II34" s="39" t="s">
        <v>39</v>
      </c>
    </row>
    <row r="35" spans="1:243" s="38" customFormat="1" ht="54" customHeight="1">
      <c r="A35" s="22">
        <v>20</v>
      </c>
      <c r="B35" s="83" t="s">
        <v>151</v>
      </c>
      <c r="C35" s="24" t="s">
        <v>74</v>
      </c>
      <c r="D35" s="78">
        <v>6</v>
      </c>
      <c r="E35" s="82" t="s">
        <v>202</v>
      </c>
      <c r="F35" s="78">
        <v>461.65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2769.9</v>
      </c>
      <c r="BB35" s="48">
        <f t="shared" si="6"/>
        <v>2769.9</v>
      </c>
      <c r="BC35" s="37" t="str">
        <f t="shared" si="7"/>
        <v>INR  Two Thousand Seven Hundred &amp; Sixty Nine  and Paise Ninety Only</v>
      </c>
      <c r="IA35" s="38">
        <v>20</v>
      </c>
      <c r="IB35" s="77" t="s">
        <v>235</v>
      </c>
      <c r="IC35" s="38" t="s">
        <v>74</v>
      </c>
      <c r="ID35" s="38">
        <v>6</v>
      </c>
      <c r="IE35" s="39" t="s">
        <v>202</v>
      </c>
      <c r="IF35" s="39" t="s">
        <v>44</v>
      </c>
      <c r="IG35" s="39" t="s">
        <v>63</v>
      </c>
      <c r="IH35" s="39">
        <v>10</v>
      </c>
      <c r="II35" s="39" t="s">
        <v>39</v>
      </c>
    </row>
    <row r="36" spans="1:243" s="38" customFormat="1" ht="46.5" customHeight="1">
      <c r="A36" s="22">
        <v>21</v>
      </c>
      <c r="B36" s="83" t="s">
        <v>152</v>
      </c>
      <c r="C36" s="24" t="s">
        <v>75</v>
      </c>
      <c r="D36" s="78">
        <v>6</v>
      </c>
      <c r="E36" s="82" t="s">
        <v>202</v>
      </c>
      <c r="F36" s="78">
        <v>390.75</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2344.5</v>
      </c>
      <c r="BB36" s="48">
        <f t="shared" si="6"/>
        <v>2344.5</v>
      </c>
      <c r="BC36" s="37" t="str">
        <f t="shared" si="7"/>
        <v>INR  Two Thousand Three Hundred &amp; Forty Four  and Paise Fifty Only</v>
      </c>
      <c r="IA36" s="38">
        <v>21</v>
      </c>
      <c r="IB36" s="77" t="s">
        <v>236</v>
      </c>
      <c r="IC36" s="38" t="s">
        <v>75</v>
      </c>
      <c r="ID36" s="38">
        <v>6</v>
      </c>
      <c r="IE36" s="39" t="s">
        <v>202</v>
      </c>
      <c r="IF36" s="39" t="s">
        <v>44</v>
      </c>
      <c r="IG36" s="39" t="s">
        <v>63</v>
      </c>
      <c r="IH36" s="39">
        <v>10</v>
      </c>
      <c r="II36" s="39" t="s">
        <v>39</v>
      </c>
    </row>
    <row r="37" spans="1:243" s="38" customFormat="1" ht="38.25" customHeight="1">
      <c r="A37" s="22">
        <v>22</v>
      </c>
      <c r="B37" s="83" t="s">
        <v>153</v>
      </c>
      <c r="C37" s="24" t="s">
        <v>76</v>
      </c>
      <c r="D37" s="78">
        <v>6</v>
      </c>
      <c r="E37" s="82" t="s">
        <v>203</v>
      </c>
      <c r="F37" s="78">
        <v>667.7</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4006.2</v>
      </c>
      <c r="BB37" s="48">
        <f t="shared" si="6"/>
        <v>4006.2</v>
      </c>
      <c r="BC37" s="37" t="str">
        <f t="shared" si="7"/>
        <v>INR  Four Thousand  &amp;Six  and Paise Twenty Only</v>
      </c>
      <c r="IA37" s="38">
        <v>22</v>
      </c>
      <c r="IB37" s="77" t="s">
        <v>237</v>
      </c>
      <c r="IC37" s="38" t="s">
        <v>76</v>
      </c>
      <c r="ID37" s="38">
        <v>6</v>
      </c>
      <c r="IE37" s="39" t="s">
        <v>203</v>
      </c>
      <c r="IF37" s="39" t="s">
        <v>44</v>
      </c>
      <c r="IG37" s="39" t="s">
        <v>63</v>
      </c>
      <c r="IH37" s="39">
        <v>10</v>
      </c>
      <c r="II37" s="39" t="s">
        <v>39</v>
      </c>
    </row>
    <row r="38" spans="1:243" s="38" customFormat="1" ht="35.25" customHeight="1">
      <c r="A38" s="22">
        <v>23</v>
      </c>
      <c r="B38" s="83" t="s">
        <v>154</v>
      </c>
      <c r="C38" s="24" t="s">
        <v>77</v>
      </c>
      <c r="D38" s="78">
        <v>6</v>
      </c>
      <c r="E38" s="82" t="s">
        <v>202</v>
      </c>
      <c r="F38" s="78">
        <v>1512.55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9075.3</v>
      </c>
      <c r="BB38" s="48">
        <f t="shared" si="6"/>
        <v>9075.3</v>
      </c>
      <c r="BC38" s="37" t="str">
        <f t="shared" si="7"/>
        <v>INR  Nine Thousand  &amp;Seventy Five  and Paise Thirty Only</v>
      </c>
      <c r="IA38" s="38">
        <v>23</v>
      </c>
      <c r="IB38" s="77" t="s">
        <v>238</v>
      </c>
      <c r="IC38" s="38" t="s">
        <v>77</v>
      </c>
      <c r="ID38" s="38">
        <v>6</v>
      </c>
      <c r="IE38" s="39" t="s">
        <v>202</v>
      </c>
      <c r="IF38" s="39" t="s">
        <v>44</v>
      </c>
      <c r="IG38" s="39" t="s">
        <v>63</v>
      </c>
      <c r="IH38" s="39">
        <v>10</v>
      </c>
      <c r="II38" s="39" t="s">
        <v>39</v>
      </c>
    </row>
    <row r="39" spans="1:243" s="38" customFormat="1" ht="25.5" customHeight="1">
      <c r="A39" s="22">
        <v>24</v>
      </c>
      <c r="B39" s="94" t="s">
        <v>155</v>
      </c>
      <c r="C39" s="24" t="s">
        <v>78</v>
      </c>
      <c r="D39" s="78">
        <v>6</v>
      </c>
      <c r="E39" s="97" t="s">
        <v>202</v>
      </c>
      <c r="F39" s="78">
        <v>44.6</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267.6</v>
      </c>
      <c r="BB39" s="48">
        <f t="shared" si="6"/>
        <v>267.6</v>
      </c>
      <c r="BC39" s="37" t="str">
        <f t="shared" si="7"/>
        <v>INR  Two Hundred &amp; Sixty Seven  and Paise Sixty Only</v>
      </c>
      <c r="IA39" s="38">
        <v>24</v>
      </c>
      <c r="IB39" s="77" t="s">
        <v>239</v>
      </c>
      <c r="IC39" s="38" t="s">
        <v>78</v>
      </c>
      <c r="ID39" s="38">
        <v>6</v>
      </c>
      <c r="IE39" s="39" t="s">
        <v>202</v>
      </c>
      <c r="IF39" s="39" t="s">
        <v>44</v>
      </c>
      <c r="IG39" s="39" t="s">
        <v>63</v>
      </c>
      <c r="IH39" s="39">
        <v>10</v>
      </c>
      <c r="II39" s="39" t="s">
        <v>39</v>
      </c>
    </row>
    <row r="40" spans="1:243" s="38" customFormat="1" ht="93" customHeight="1">
      <c r="A40" s="22">
        <v>25</v>
      </c>
      <c r="B40" s="83" t="s">
        <v>156</v>
      </c>
      <c r="C40" s="24" t="s">
        <v>86</v>
      </c>
      <c r="D40" s="78">
        <v>2</v>
      </c>
      <c r="E40" s="82" t="s">
        <v>202</v>
      </c>
      <c r="F40" s="78">
        <v>5421.5</v>
      </c>
      <c r="G40" s="51"/>
      <c r="H40" s="52"/>
      <c r="I40" s="40" t="s">
        <v>40</v>
      </c>
      <c r="J40" s="43">
        <f aca="true" t="shared" si="8" ref="J40:J84">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73">total_amount_ba($B$2,$D$2,D40,F40,J40,K40,M40)</f>
        <v>10843</v>
      </c>
      <c r="BB40" s="48">
        <f aca="true" t="shared" si="10" ref="BB40:BB73">BA40+SUM(N40:AZ40)</f>
        <v>10843</v>
      </c>
      <c r="BC40" s="37" t="str">
        <f aca="true" t="shared" si="11" ref="BC40:BC73">SpellNumber(L40,BB40)</f>
        <v>INR  Ten Thousand Eight Hundred &amp; Forty Three  Only</v>
      </c>
      <c r="IA40" s="38">
        <v>25</v>
      </c>
      <c r="IB40" s="77" t="s">
        <v>240</v>
      </c>
      <c r="IC40" s="38" t="s">
        <v>86</v>
      </c>
      <c r="ID40" s="38">
        <v>2</v>
      </c>
      <c r="IE40" s="39" t="s">
        <v>202</v>
      </c>
      <c r="IF40" s="39" t="s">
        <v>44</v>
      </c>
      <c r="IG40" s="39" t="s">
        <v>63</v>
      </c>
      <c r="IH40" s="39">
        <v>10</v>
      </c>
      <c r="II40" s="39" t="s">
        <v>39</v>
      </c>
    </row>
    <row r="41" spans="1:243" s="38" customFormat="1" ht="88.5" customHeight="1">
      <c r="A41" s="22">
        <v>26</v>
      </c>
      <c r="B41" s="83" t="s">
        <v>157</v>
      </c>
      <c r="C41" s="24" t="s">
        <v>87</v>
      </c>
      <c r="D41" s="78">
        <v>2</v>
      </c>
      <c r="E41" s="82" t="s">
        <v>202</v>
      </c>
      <c r="F41" s="78">
        <v>5260.95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10521.9</v>
      </c>
      <c r="BB41" s="48">
        <f t="shared" si="10"/>
        <v>10521.9</v>
      </c>
      <c r="BC41" s="37" t="str">
        <f t="shared" si="11"/>
        <v>INR  Ten Thousand Five Hundred &amp; Twenty One  and Paise Ninety Only</v>
      </c>
      <c r="IA41" s="38">
        <v>26</v>
      </c>
      <c r="IB41" s="77" t="s">
        <v>241</v>
      </c>
      <c r="IC41" s="38" t="s">
        <v>87</v>
      </c>
      <c r="ID41" s="38">
        <v>2</v>
      </c>
      <c r="IE41" s="39" t="s">
        <v>202</v>
      </c>
      <c r="IF41" s="39" t="s">
        <v>44</v>
      </c>
      <c r="IG41" s="39" t="s">
        <v>63</v>
      </c>
      <c r="IH41" s="39">
        <v>10</v>
      </c>
      <c r="II41" s="39" t="s">
        <v>39</v>
      </c>
    </row>
    <row r="42" spans="1:243" s="38" customFormat="1" ht="69" customHeight="1">
      <c r="A42" s="22">
        <v>27</v>
      </c>
      <c r="B42" s="94" t="s">
        <v>158</v>
      </c>
      <c r="C42" s="24" t="s">
        <v>88</v>
      </c>
      <c r="D42" s="78">
        <v>4</v>
      </c>
      <c r="E42" s="97" t="s">
        <v>202</v>
      </c>
      <c r="F42" s="78">
        <v>2751.3</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11005.2</v>
      </c>
      <c r="BB42" s="48">
        <f t="shared" si="10"/>
        <v>11005.2</v>
      </c>
      <c r="BC42" s="37" t="str">
        <f t="shared" si="11"/>
        <v>INR  Eleven Thousand  &amp;Five  and Paise Twenty Only</v>
      </c>
      <c r="IA42" s="38">
        <v>27</v>
      </c>
      <c r="IB42" s="77" t="s">
        <v>242</v>
      </c>
      <c r="IC42" s="38" t="s">
        <v>88</v>
      </c>
      <c r="ID42" s="38">
        <v>4</v>
      </c>
      <c r="IE42" s="39" t="s">
        <v>202</v>
      </c>
      <c r="IF42" s="39" t="s">
        <v>44</v>
      </c>
      <c r="IG42" s="39" t="s">
        <v>63</v>
      </c>
      <c r="IH42" s="39">
        <v>10</v>
      </c>
      <c r="II42" s="39" t="s">
        <v>39</v>
      </c>
    </row>
    <row r="43" spans="1:243" s="38" customFormat="1" ht="35.25" customHeight="1">
      <c r="A43" s="22">
        <v>28</v>
      </c>
      <c r="B43" s="83" t="s">
        <v>159</v>
      </c>
      <c r="C43" s="24" t="s">
        <v>89</v>
      </c>
      <c r="D43" s="78">
        <v>8</v>
      </c>
      <c r="E43" s="82" t="s">
        <v>202</v>
      </c>
      <c r="F43" s="78">
        <v>87.7</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701.6</v>
      </c>
      <c r="BB43" s="48">
        <f t="shared" si="10"/>
        <v>701.6</v>
      </c>
      <c r="BC43" s="37" t="str">
        <f t="shared" si="11"/>
        <v>INR  Seven Hundred &amp; One  and Paise Sixty Only</v>
      </c>
      <c r="IA43" s="38">
        <v>28</v>
      </c>
      <c r="IB43" s="77" t="s">
        <v>243</v>
      </c>
      <c r="IC43" s="38" t="s">
        <v>89</v>
      </c>
      <c r="ID43" s="38">
        <v>8</v>
      </c>
      <c r="IE43" s="39" t="s">
        <v>202</v>
      </c>
      <c r="IF43" s="39" t="s">
        <v>44</v>
      </c>
      <c r="IG43" s="39" t="s">
        <v>63</v>
      </c>
      <c r="IH43" s="39">
        <v>10</v>
      </c>
      <c r="II43" s="39" t="s">
        <v>39</v>
      </c>
    </row>
    <row r="44" spans="1:243" s="38" customFormat="1" ht="57" customHeight="1">
      <c r="A44" s="22">
        <v>29</v>
      </c>
      <c r="B44" s="94" t="s">
        <v>160</v>
      </c>
      <c r="C44" s="24" t="s">
        <v>90</v>
      </c>
      <c r="D44" s="78">
        <v>4</v>
      </c>
      <c r="E44" s="82" t="s">
        <v>202</v>
      </c>
      <c r="F44" s="78">
        <v>1283.05</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5132.2</v>
      </c>
      <c r="BB44" s="48">
        <f t="shared" si="10"/>
        <v>5132.2</v>
      </c>
      <c r="BC44" s="37" t="str">
        <f t="shared" si="11"/>
        <v>INR  Five Thousand One Hundred &amp; Thirty Two  and Paise Twenty Only</v>
      </c>
      <c r="IA44" s="38">
        <v>29</v>
      </c>
      <c r="IB44" s="77" t="s">
        <v>244</v>
      </c>
      <c r="IC44" s="38" t="s">
        <v>90</v>
      </c>
      <c r="ID44" s="38">
        <v>4</v>
      </c>
      <c r="IE44" s="39" t="s">
        <v>202</v>
      </c>
      <c r="IF44" s="39" t="s">
        <v>44</v>
      </c>
      <c r="IG44" s="39" t="s">
        <v>63</v>
      </c>
      <c r="IH44" s="39">
        <v>10</v>
      </c>
      <c r="II44" s="39" t="s">
        <v>39</v>
      </c>
    </row>
    <row r="45" spans="1:243" s="38" customFormat="1" ht="97.5" customHeight="1">
      <c r="A45" s="22">
        <v>30</v>
      </c>
      <c r="B45" s="98" t="s">
        <v>161</v>
      </c>
      <c r="C45" s="24" t="s">
        <v>91</v>
      </c>
      <c r="D45" s="78">
        <v>4</v>
      </c>
      <c r="E45" s="89" t="s">
        <v>39</v>
      </c>
      <c r="F45" s="78">
        <v>623.5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2494</v>
      </c>
      <c r="BB45" s="48">
        <f t="shared" si="10"/>
        <v>2494</v>
      </c>
      <c r="BC45" s="37" t="str">
        <f t="shared" si="11"/>
        <v>INR  Two Thousand Four Hundred &amp; Ninety Four  Only</v>
      </c>
      <c r="IA45" s="38">
        <v>30</v>
      </c>
      <c r="IB45" s="77" t="s">
        <v>245</v>
      </c>
      <c r="IC45" s="38" t="s">
        <v>91</v>
      </c>
      <c r="ID45" s="38">
        <v>4</v>
      </c>
      <c r="IE45" s="39" t="s">
        <v>39</v>
      </c>
      <c r="IF45" s="39" t="s">
        <v>44</v>
      </c>
      <c r="IG45" s="39" t="s">
        <v>63</v>
      </c>
      <c r="IH45" s="39">
        <v>10</v>
      </c>
      <c r="II45" s="39" t="s">
        <v>39</v>
      </c>
    </row>
    <row r="46" spans="1:243" s="38" customFormat="1" ht="57" customHeight="1">
      <c r="A46" s="22">
        <v>31.1</v>
      </c>
      <c r="B46" s="99" t="s">
        <v>162</v>
      </c>
      <c r="C46" s="24" t="s">
        <v>92</v>
      </c>
      <c r="D46" s="78">
        <v>28</v>
      </c>
      <c r="E46" s="100" t="s">
        <v>204</v>
      </c>
      <c r="F46" s="78">
        <v>284.9</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7977.2</v>
      </c>
      <c r="BB46" s="48">
        <f t="shared" si="10"/>
        <v>7977.2</v>
      </c>
      <c r="BC46" s="37" t="str">
        <f t="shared" si="11"/>
        <v>INR  Seven Thousand Nine Hundred &amp; Seventy Seven  and Paise Twenty Only</v>
      </c>
      <c r="IA46" s="38">
        <v>31.1</v>
      </c>
      <c r="IB46" s="77" t="s">
        <v>246</v>
      </c>
      <c r="IC46" s="38" t="s">
        <v>92</v>
      </c>
      <c r="ID46" s="38">
        <v>28</v>
      </c>
      <c r="IE46" s="39" t="s">
        <v>204</v>
      </c>
      <c r="IF46" s="39" t="s">
        <v>44</v>
      </c>
      <c r="IG46" s="39" t="s">
        <v>63</v>
      </c>
      <c r="IH46" s="39">
        <v>10</v>
      </c>
      <c r="II46" s="39" t="s">
        <v>39</v>
      </c>
    </row>
    <row r="47" spans="1:243" s="38" customFormat="1" ht="57" customHeight="1">
      <c r="A47" s="22">
        <v>31.2</v>
      </c>
      <c r="B47" s="83" t="s">
        <v>163</v>
      </c>
      <c r="C47" s="24" t="s">
        <v>93</v>
      </c>
      <c r="D47" s="78">
        <v>10</v>
      </c>
      <c r="E47" s="82" t="str">
        <f>E46</f>
        <v>Mtr.</v>
      </c>
      <c r="F47" s="78">
        <v>438</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4380</v>
      </c>
      <c r="BB47" s="48">
        <f t="shared" si="10"/>
        <v>4380</v>
      </c>
      <c r="BC47" s="37" t="str">
        <f t="shared" si="11"/>
        <v>INR  Four Thousand Three Hundred &amp; Eighty  Only</v>
      </c>
      <c r="IA47" s="38">
        <v>31.2</v>
      </c>
      <c r="IB47" s="77" t="s">
        <v>247</v>
      </c>
      <c r="IC47" s="38" t="s">
        <v>93</v>
      </c>
      <c r="ID47" s="38">
        <v>10</v>
      </c>
      <c r="IE47" s="39" t="s">
        <v>204</v>
      </c>
      <c r="IF47" s="39" t="s">
        <v>44</v>
      </c>
      <c r="IG47" s="39" t="s">
        <v>63</v>
      </c>
      <c r="IH47" s="39">
        <v>10</v>
      </c>
      <c r="II47" s="39" t="s">
        <v>39</v>
      </c>
    </row>
    <row r="48" spans="1:243" s="38" customFormat="1" ht="38.25" customHeight="1">
      <c r="A48" s="22">
        <v>32</v>
      </c>
      <c r="B48" s="83" t="s">
        <v>164</v>
      </c>
      <c r="C48" s="24" t="s">
        <v>94</v>
      </c>
      <c r="D48" s="78">
        <v>12</v>
      </c>
      <c r="E48" s="82" t="s">
        <v>202</v>
      </c>
      <c r="F48" s="78">
        <v>418.95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5027.4</v>
      </c>
      <c r="BB48" s="48">
        <f t="shared" si="10"/>
        <v>5027.4</v>
      </c>
      <c r="BC48" s="37" t="str">
        <f t="shared" si="11"/>
        <v>INR  Five Thousand  &amp;Twenty Seven  and Paise Forty Only</v>
      </c>
      <c r="IA48" s="38">
        <v>32</v>
      </c>
      <c r="IB48" s="77" t="s">
        <v>248</v>
      </c>
      <c r="IC48" s="38" t="s">
        <v>94</v>
      </c>
      <c r="ID48" s="38">
        <v>12</v>
      </c>
      <c r="IE48" s="39" t="s">
        <v>202</v>
      </c>
      <c r="IF48" s="39" t="s">
        <v>44</v>
      </c>
      <c r="IG48" s="39" t="s">
        <v>63</v>
      </c>
      <c r="IH48" s="39">
        <v>10</v>
      </c>
      <c r="II48" s="39" t="s">
        <v>39</v>
      </c>
    </row>
    <row r="49" spans="1:243" s="38" customFormat="1" ht="44.25" customHeight="1">
      <c r="A49" s="22">
        <v>33</v>
      </c>
      <c r="B49" s="83" t="s">
        <v>165</v>
      </c>
      <c r="C49" s="24" t="s">
        <v>95</v>
      </c>
      <c r="D49" s="78">
        <v>5</v>
      </c>
      <c r="E49" s="82" t="s">
        <v>202</v>
      </c>
      <c r="F49" s="78">
        <v>606.25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3031.25</v>
      </c>
      <c r="BB49" s="48">
        <f t="shared" si="10"/>
        <v>3031.25</v>
      </c>
      <c r="BC49" s="37" t="str">
        <f t="shared" si="11"/>
        <v>INR  Three Thousand  &amp;Thirty One  and Paise Twenty Five Only</v>
      </c>
      <c r="IA49" s="38">
        <v>33</v>
      </c>
      <c r="IB49" s="77" t="s">
        <v>249</v>
      </c>
      <c r="IC49" s="38" t="s">
        <v>95</v>
      </c>
      <c r="ID49" s="38">
        <v>5</v>
      </c>
      <c r="IE49" s="39" t="s">
        <v>202</v>
      </c>
      <c r="IF49" s="39" t="s">
        <v>44</v>
      </c>
      <c r="IG49" s="39" t="s">
        <v>63</v>
      </c>
      <c r="IH49" s="39">
        <v>10</v>
      </c>
      <c r="II49" s="39" t="s">
        <v>39</v>
      </c>
    </row>
    <row r="50" spans="1:243" s="38" customFormat="1" ht="57" customHeight="1">
      <c r="A50" s="22">
        <v>34</v>
      </c>
      <c r="B50" s="83" t="s">
        <v>166</v>
      </c>
      <c r="C50" s="24" t="s">
        <v>96</v>
      </c>
      <c r="D50" s="78">
        <v>2</v>
      </c>
      <c r="E50" s="82" t="s">
        <v>202</v>
      </c>
      <c r="F50" s="78">
        <v>673.45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1346.9</v>
      </c>
      <c r="BB50" s="48">
        <f t="shared" si="10"/>
        <v>1346.9</v>
      </c>
      <c r="BC50" s="37" t="str">
        <f t="shared" si="11"/>
        <v>INR  One Thousand Three Hundred &amp; Forty Six  and Paise Ninety Only</v>
      </c>
      <c r="IA50" s="38">
        <v>34</v>
      </c>
      <c r="IB50" s="77" t="s">
        <v>250</v>
      </c>
      <c r="IC50" s="38" t="s">
        <v>96</v>
      </c>
      <c r="ID50" s="38">
        <v>2</v>
      </c>
      <c r="IE50" s="39" t="s">
        <v>202</v>
      </c>
      <c r="IF50" s="39" t="s">
        <v>44</v>
      </c>
      <c r="IG50" s="39" t="s">
        <v>63</v>
      </c>
      <c r="IH50" s="39">
        <v>10</v>
      </c>
      <c r="II50" s="39" t="s">
        <v>39</v>
      </c>
    </row>
    <row r="51" spans="1:243" s="38" customFormat="1" ht="57" customHeight="1">
      <c r="A51" s="22">
        <v>35</v>
      </c>
      <c r="B51" s="83" t="s">
        <v>167</v>
      </c>
      <c r="C51" s="24" t="s">
        <v>97</v>
      </c>
      <c r="D51" s="78">
        <v>10</v>
      </c>
      <c r="E51" s="82" t="s">
        <v>201</v>
      </c>
      <c r="F51" s="78">
        <v>23.7</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237</v>
      </c>
      <c r="BB51" s="48">
        <f t="shared" si="10"/>
        <v>237</v>
      </c>
      <c r="BC51" s="37" t="str">
        <f t="shared" si="11"/>
        <v>INR  Two Hundred &amp; Thirty Seven  Only</v>
      </c>
      <c r="IA51" s="38">
        <v>35</v>
      </c>
      <c r="IB51" s="77" t="s">
        <v>251</v>
      </c>
      <c r="IC51" s="38" t="s">
        <v>97</v>
      </c>
      <c r="ID51" s="38">
        <v>10</v>
      </c>
      <c r="IE51" s="39" t="s">
        <v>201</v>
      </c>
      <c r="IF51" s="39" t="s">
        <v>44</v>
      </c>
      <c r="IG51" s="39" t="s">
        <v>63</v>
      </c>
      <c r="IH51" s="39">
        <v>10</v>
      </c>
      <c r="II51" s="39" t="s">
        <v>39</v>
      </c>
    </row>
    <row r="52" spans="1:243" s="38" customFormat="1" ht="57" customHeight="1">
      <c r="A52" s="22">
        <v>36</v>
      </c>
      <c r="B52" s="101" t="s">
        <v>168</v>
      </c>
      <c r="C52" s="24" t="s">
        <v>98</v>
      </c>
      <c r="D52" s="78">
        <v>125</v>
      </c>
      <c r="E52" s="80" t="s">
        <v>205</v>
      </c>
      <c r="F52" s="78">
        <v>18.25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2281.25</v>
      </c>
      <c r="BB52" s="48">
        <f t="shared" si="10"/>
        <v>2281.25</v>
      </c>
      <c r="BC52" s="37" t="str">
        <f t="shared" si="11"/>
        <v>INR  Two Thousand Two Hundred &amp; Eighty One  and Paise Twenty Five Only</v>
      </c>
      <c r="IA52" s="38">
        <v>36</v>
      </c>
      <c r="IB52" s="77" t="s">
        <v>252</v>
      </c>
      <c r="IC52" s="38" t="s">
        <v>98</v>
      </c>
      <c r="ID52" s="38">
        <v>125</v>
      </c>
      <c r="IE52" s="39" t="s">
        <v>205</v>
      </c>
      <c r="IF52" s="39" t="s">
        <v>44</v>
      </c>
      <c r="IG52" s="39" t="s">
        <v>63</v>
      </c>
      <c r="IH52" s="39">
        <v>10</v>
      </c>
      <c r="II52" s="39" t="s">
        <v>39</v>
      </c>
    </row>
    <row r="53" spans="1:243" s="38" customFormat="1" ht="102.75" customHeight="1">
      <c r="A53" s="22">
        <v>37</v>
      </c>
      <c r="B53" s="94" t="s">
        <v>169</v>
      </c>
      <c r="C53" s="24" t="s">
        <v>99</v>
      </c>
      <c r="D53" s="78">
        <v>90</v>
      </c>
      <c r="E53" s="97" t="s">
        <v>68</v>
      </c>
      <c r="F53" s="78">
        <v>1030.3</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92727</v>
      </c>
      <c r="BB53" s="48">
        <f t="shared" si="10"/>
        <v>92727</v>
      </c>
      <c r="BC53" s="37" t="str">
        <f t="shared" si="11"/>
        <v>INR  Ninety Two Thousand Seven Hundred &amp; Twenty Seven  Only</v>
      </c>
      <c r="IA53" s="38">
        <v>37</v>
      </c>
      <c r="IB53" s="77" t="s">
        <v>253</v>
      </c>
      <c r="IC53" s="38" t="s">
        <v>99</v>
      </c>
      <c r="ID53" s="38">
        <v>90</v>
      </c>
      <c r="IE53" s="39" t="s">
        <v>68</v>
      </c>
      <c r="IF53" s="39" t="s">
        <v>44</v>
      </c>
      <c r="IG53" s="39" t="s">
        <v>63</v>
      </c>
      <c r="IH53" s="39">
        <v>10</v>
      </c>
      <c r="II53" s="39" t="s">
        <v>39</v>
      </c>
    </row>
    <row r="54" spans="1:243" s="38" customFormat="1" ht="87" customHeight="1">
      <c r="A54" s="22">
        <v>38</v>
      </c>
      <c r="B54" s="94" t="s">
        <v>170</v>
      </c>
      <c r="C54" s="24" t="s">
        <v>100</v>
      </c>
      <c r="D54" s="78">
        <v>29</v>
      </c>
      <c r="E54" s="97" t="s">
        <v>68</v>
      </c>
      <c r="F54" s="78">
        <v>926.9</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26880.1</v>
      </c>
      <c r="BB54" s="48">
        <f t="shared" si="10"/>
        <v>26880.1</v>
      </c>
      <c r="BC54" s="37" t="str">
        <f t="shared" si="11"/>
        <v>INR  Twenty Six Thousand Eight Hundred &amp; Eighty  and Paise Ten Only</v>
      </c>
      <c r="IA54" s="38">
        <v>38</v>
      </c>
      <c r="IB54" s="77" t="s">
        <v>254</v>
      </c>
      <c r="IC54" s="38" t="s">
        <v>100</v>
      </c>
      <c r="ID54" s="38">
        <v>29</v>
      </c>
      <c r="IE54" s="39" t="s">
        <v>68</v>
      </c>
      <c r="IF54" s="39" t="s">
        <v>44</v>
      </c>
      <c r="IG54" s="39" t="s">
        <v>63</v>
      </c>
      <c r="IH54" s="39">
        <v>10</v>
      </c>
      <c r="II54" s="39" t="s">
        <v>39</v>
      </c>
    </row>
    <row r="55" spans="1:243" s="38" customFormat="1" ht="116.25" customHeight="1">
      <c r="A55" s="22">
        <v>39</v>
      </c>
      <c r="B55" s="94" t="s">
        <v>171</v>
      </c>
      <c r="C55" s="24" t="s">
        <v>101</v>
      </c>
      <c r="D55" s="78">
        <v>60</v>
      </c>
      <c r="E55" s="97" t="s">
        <v>68</v>
      </c>
      <c r="F55" s="78">
        <v>1609.95</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96597</v>
      </c>
      <c r="BB55" s="48">
        <f t="shared" si="10"/>
        <v>96597</v>
      </c>
      <c r="BC55" s="37" t="str">
        <f t="shared" si="11"/>
        <v>INR  Ninety Six Thousand Five Hundred &amp; Ninety Seven  Only</v>
      </c>
      <c r="IA55" s="38">
        <v>39</v>
      </c>
      <c r="IB55" s="77" t="s">
        <v>255</v>
      </c>
      <c r="IC55" s="38" t="s">
        <v>101</v>
      </c>
      <c r="ID55" s="38">
        <v>60</v>
      </c>
      <c r="IE55" s="39" t="s">
        <v>68</v>
      </c>
      <c r="IF55" s="39" t="s">
        <v>44</v>
      </c>
      <c r="IG55" s="39" t="s">
        <v>63</v>
      </c>
      <c r="IH55" s="39">
        <v>10</v>
      </c>
      <c r="II55" s="39" t="s">
        <v>39</v>
      </c>
    </row>
    <row r="56" spans="1:243" s="38" customFormat="1" ht="104.25" customHeight="1">
      <c r="A56" s="22">
        <v>40</v>
      </c>
      <c r="B56" s="94" t="s">
        <v>172</v>
      </c>
      <c r="C56" s="24" t="s">
        <v>102</v>
      </c>
      <c r="D56" s="78">
        <v>12</v>
      </c>
      <c r="E56" s="97" t="s">
        <v>68</v>
      </c>
      <c r="F56" s="78">
        <v>1734</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20808</v>
      </c>
      <c r="BB56" s="48">
        <f t="shared" si="10"/>
        <v>20808</v>
      </c>
      <c r="BC56" s="37" t="str">
        <f t="shared" si="11"/>
        <v>INR  Twenty Thousand Eight Hundred &amp; Eight  Only</v>
      </c>
      <c r="IA56" s="38">
        <v>40</v>
      </c>
      <c r="IB56" s="77" t="s">
        <v>256</v>
      </c>
      <c r="IC56" s="38" t="s">
        <v>102</v>
      </c>
      <c r="ID56" s="38">
        <v>12</v>
      </c>
      <c r="IE56" s="39" t="s">
        <v>68</v>
      </c>
      <c r="IF56" s="39" t="s">
        <v>44</v>
      </c>
      <c r="IG56" s="39" t="s">
        <v>63</v>
      </c>
      <c r="IH56" s="39">
        <v>10</v>
      </c>
      <c r="II56" s="39" t="s">
        <v>39</v>
      </c>
    </row>
    <row r="57" spans="1:243" s="38" customFormat="1" ht="57" customHeight="1">
      <c r="A57" s="22">
        <v>41</v>
      </c>
      <c r="B57" s="94" t="s">
        <v>173</v>
      </c>
      <c r="C57" s="24" t="s">
        <v>103</v>
      </c>
      <c r="D57" s="78">
        <v>272</v>
      </c>
      <c r="E57" s="97" t="s">
        <v>68</v>
      </c>
      <c r="F57" s="78">
        <v>115.15</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31320.8</v>
      </c>
      <c r="BB57" s="48">
        <f t="shared" si="10"/>
        <v>31320.8</v>
      </c>
      <c r="BC57" s="37" t="str">
        <f t="shared" si="11"/>
        <v>INR  Thirty One Thousand Three Hundred &amp; Twenty  and Paise Eighty Only</v>
      </c>
      <c r="IA57" s="38">
        <v>41</v>
      </c>
      <c r="IB57" s="77" t="s">
        <v>257</v>
      </c>
      <c r="IC57" s="38" t="s">
        <v>103</v>
      </c>
      <c r="ID57" s="38">
        <v>272</v>
      </c>
      <c r="IE57" s="39" t="s">
        <v>68</v>
      </c>
      <c r="IF57" s="39" t="s">
        <v>44</v>
      </c>
      <c r="IG57" s="39" t="s">
        <v>63</v>
      </c>
      <c r="IH57" s="39">
        <v>10</v>
      </c>
      <c r="II57" s="39" t="s">
        <v>39</v>
      </c>
    </row>
    <row r="58" spans="1:243" s="38" customFormat="1" ht="57" customHeight="1">
      <c r="A58" s="22">
        <v>42</v>
      </c>
      <c r="B58" s="83" t="s">
        <v>174</v>
      </c>
      <c r="C58" s="24" t="s">
        <v>104</v>
      </c>
      <c r="D58" s="78">
        <v>272</v>
      </c>
      <c r="E58" s="82" t="s">
        <v>68</v>
      </c>
      <c r="F58" s="78">
        <v>153.45</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41738.4</v>
      </c>
      <c r="BB58" s="48">
        <f t="shared" si="10"/>
        <v>41738.4</v>
      </c>
      <c r="BC58" s="37" t="str">
        <f t="shared" si="11"/>
        <v>INR  Forty One Thousand Seven Hundred &amp; Thirty Eight  and Paise Forty Only</v>
      </c>
      <c r="IA58" s="38">
        <v>42</v>
      </c>
      <c r="IB58" s="77" t="s">
        <v>258</v>
      </c>
      <c r="IC58" s="38" t="s">
        <v>104</v>
      </c>
      <c r="ID58" s="38">
        <v>272</v>
      </c>
      <c r="IE58" s="39" t="s">
        <v>68</v>
      </c>
      <c r="IF58" s="39" t="s">
        <v>44</v>
      </c>
      <c r="IG58" s="39" t="s">
        <v>63</v>
      </c>
      <c r="IH58" s="39">
        <v>10</v>
      </c>
      <c r="II58" s="39" t="s">
        <v>39</v>
      </c>
    </row>
    <row r="59" spans="1:243" s="38" customFormat="1" ht="57" customHeight="1">
      <c r="A59" s="22">
        <v>43</v>
      </c>
      <c r="B59" s="83" t="s">
        <v>175</v>
      </c>
      <c r="C59" s="24" t="s">
        <v>105</v>
      </c>
      <c r="D59" s="78">
        <v>159</v>
      </c>
      <c r="E59" s="82" t="s">
        <v>68</v>
      </c>
      <c r="F59" s="78">
        <v>164.7</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26187.3</v>
      </c>
      <c r="BB59" s="48">
        <f t="shared" si="10"/>
        <v>26187.3</v>
      </c>
      <c r="BC59" s="37" t="str">
        <f t="shared" si="11"/>
        <v>INR  Twenty Six Thousand One Hundred &amp; Eighty Seven  and Paise Thirty Only</v>
      </c>
      <c r="IA59" s="38">
        <v>43</v>
      </c>
      <c r="IB59" s="77" t="s">
        <v>259</v>
      </c>
      <c r="IC59" s="38" t="s">
        <v>105</v>
      </c>
      <c r="ID59" s="38">
        <v>159</v>
      </c>
      <c r="IE59" s="39" t="s">
        <v>68</v>
      </c>
      <c r="IF59" s="39" t="s">
        <v>44</v>
      </c>
      <c r="IG59" s="39" t="s">
        <v>63</v>
      </c>
      <c r="IH59" s="39">
        <v>10</v>
      </c>
      <c r="II59" s="39" t="s">
        <v>39</v>
      </c>
    </row>
    <row r="60" spans="1:243" s="38" customFormat="1" ht="118.5" customHeight="1">
      <c r="A60" s="22">
        <v>44</v>
      </c>
      <c r="B60" s="86" t="s">
        <v>176</v>
      </c>
      <c r="C60" s="24" t="s">
        <v>106</v>
      </c>
      <c r="D60" s="78">
        <v>14</v>
      </c>
      <c r="E60" s="89" t="s">
        <v>201</v>
      </c>
      <c r="F60" s="78">
        <v>364.2</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5098.8</v>
      </c>
      <c r="BB60" s="48">
        <f t="shared" si="10"/>
        <v>5098.8</v>
      </c>
      <c r="BC60" s="37" t="str">
        <f t="shared" si="11"/>
        <v>INR  Five Thousand  &amp;Ninety Eight  and Paise Eighty Only</v>
      </c>
      <c r="IA60" s="38">
        <v>44</v>
      </c>
      <c r="IB60" s="77" t="s">
        <v>260</v>
      </c>
      <c r="IC60" s="38" t="s">
        <v>106</v>
      </c>
      <c r="ID60" s="38">
        <v>14</v>
      </c>
      <c r="IE60" s="39" t="s">
        <v>201</v>
      </c>
      <c r="IF60" s="39" t="s">
        <v>44</v>
      </c>
      <c r="IG60" s="39" t="s">
        <v>63</v>
      </c>
      <c r="IH60" s="39">
        <v>10</v>
      </c>
      <c r="II60" s="39" t="s">
        <v>39</v>
      </c>
    </row>
    <row r="61" spans="1:243" s="38" customFormat="1" ht="57" customHeight="1">
      <c r="A61" s="22">
        <v>45</v>
      </c>
      <c r="B61" s="86" t="s">
        <v>177</v>
      </c>
      <c r="C61" s="24" t="s">
        <v>107</v>
      </c>
      <c r="D61" s="78">
        <v>14</v>
      </c>
      <c r="E61" s="89" t="s">
        <v>201</v>
      </c>
      <c r="F61" s="78">
        <v>500.2</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7002.8</v>
      </c>
      <c r="BB61" s="48">
        <f t="shared" si="10"/>
        <v>7002.8</v>
      </c>
      <c r="BC61" s="37" t="str">
        <f t="shared" si="11"/>
        <v>INR  Seven Thousand  &amp;Two  and Paise Eighty Only</v>
      </c>
      <c r="IA61" s="38">
        <v>45</v>
      </c>
      <c r="IB61" s="77" t="s">
        <v>261</v>
      </c>
      <c r="IC61" s="38" t="s">
        <v>107</v>
      </c>
      <c r="ID61" s="38">
        <v>14</v>
      </c>
      <c r="IE61" s="39" t="s">
        <v>201</v>
      </c>
      <c r="IF61" s="39" t="s">
        <v>44</v>
      </c>
      <c r="IG61" s="39" t="s">
        <v>63</v>
      </c>
      <c r="IH61" s="39">
        <v>10</v>
      </c>
      <c r="II61" s="39" t="s">
        <v>39</v>
      </c>
    </row>
    <row r="62" spans="1:243" s="38" customFormat="1" ht="57" customHeight="1">
      <c r="A62" s="22">
        <v>46</v>
      </c>
      <c r="B62" s="86" t="s">
        <v>178</v>
      </c>
      <c r="C62" s="24" t="s">
        <v>108</v>
      </c>
      <c r="D62" s="78">
        <v>7</v>
      </c>
      <c r="E62" s="89" t="s">
        <v>201</v>
      </c>
      <c r="F62" s="78">
        <v>999.15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6994.05</v>
      </c>
      <c r="BB62" s="48">
        <f t="shared" si="10"/>
        <v>6994.05</v>
      </c>
      <c r="BC62" s="37" t="str">
        <f t="shared" si="11"/>
        <v>INR  Six Thousand Nine Hundred &amp; Ninety Four  and Paise Five Only</v>
      </c>
      <c r="IA62" s="38">
        <v>46</v>
      </c>
      <c r="IB62" s="77" t="s">
        <v>262</v>
      </c>
      <c r="IC62" s="38" t="s">
        <v>108</v>
      </c>
      <c r="ID62" s="38">
        <v>7</v>
      </c>
      <c r="IE62" s="39" t="s">
        <v>201</v>
      </c>
      <c r="IF62" s="39" t="s">
        <v>44</v>
      </c>
      <c r="IG62" s="39" t="s">
        <v>63</v>
      </c>
      <c r="IH62" s="39">
        <v>10</v>
      </c>
      <c r="II62" s="39" t="s">
        <v>39</v>
      </c>
    </row>
    <row r="63" spans="1:243" s="38" customFormat="1" ht="57" customHeight="1">
      <c r="A63" s="22">
        <v>47</v>
      </c>
      <c r="B63" s="102" t="s">
        <v>179</v>
      </c>
      <c r="C63" s="24" t="s">
        <v>109</v>
      </c>
      <c r="D63" s="78">
        <v>5</v>
      </c>
      <c r="E63" s="103" t="s">
        <v>206</v>
      </c>
      <c r="F63" s="78">
        <v>479.85</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2399.25</v>
      </c>
      <c r="BB63" s="48">
        <f t="shared" si="10"/>
        <v>2399.25</v>
      </c>
      <c r="BC63" s="37" t="str">
        <f t="shared" si="11"/>
        <v>INR  Two Thousand Three Hundred &amp; Ninety Nine  and Paise Twenty Five Only</v>
      </c>
      <c r="IA63" s="38">
        <v>47</v>
      </c>
      <c r="IB63" s="77" t="s">
        <v>263</v>
      </c>
      <c r="IC63" s="38" t="s">
        <v>109</v>
      </c>
      <c r="ID63" s="38">
        <v>5</v>
      </c>
      <c r="IE63" s="39" t="s">
        <v>206</v>
      </c>
      <c r="IF63" s="39" t="s">
        <v>44</v>
      </c>
      <c r="IG63" s="39" t="s">
        <v>63</v>
      </c>
      <c r="IH63" s="39">
        <v>10</v>
      </c>
      <c r="II63" s="39" t="s">
        <v>39</v>
      </c>
    </row>
    <row r="64" spans="1:243" s="38" customFormat="1" ht="174.75" customHeight="1">
      <c r="A64" s="22">
        <v>48</v>
      </c>
      <c r="B64" s="86" t="s">
        <v>180</v>
      </c>
      <c r="C64" s="24" t="s">
        <v>110</v>
      </c>
      <c r="D64" s="78">
        <v>2</v>
      </c>
      <c r="E64" s="89" t="s">
        <v>39</v>
      </c>
      <c r="F64" s="78">
        <v>6061.95</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12123.9</v>
      </c>
      <c r="BB64" s="48">
        <f t="shared" si="10"/>
        <v>12123.9</v>
      </c>
      <c r="BC64" s="37" t="str">
        <f t="shared" si="11"/>
        <v>INR  Twelve Thousand One Hundred &amp; Twenty Three  and Paise Ninety Only</v>
      </c>
      <c r="IA64" s="38">
        <v>48</v>
      </c>
      <c r="IB64" s="77" t="s">
        <v>264</v>
      </c>
      <c r="IC64" s="38" t="s">
        <v>110</v>
      </c>
      <c r="ID64" s="38">
        <v>2</v>
      </c>
      <c r="IE64" s="39" t="s">
        <v>39</v>
      </c>
      <c r="IF64" s="39" t="s">
        <v>44</v>
      </c>
      <c r="IG64" s="39" t="s">
        <v>63</v>
      </c>
      <c r="IH64" s="39">
        <v>10</v>
      </c>
      <c r="II64" s="39" t="s">
        <v>39</v>
      </c>
    </row>
    <row r="65" spans="1:243" s="38" customFormat="1" ht="144.75" customHeight="1">
      <c r="A65" s="22">
        <v>49</v>
      </c>
      <c r="B65" s="102" t="s">
        <v>181</v>
      </c>
      <c r="C65" s="24" t="s">
        <v>111</v>
      </c>
      <c r="D65" s="78">
        <v>1</v>
      </c>
      <c r="E65" s="103" t="s">
        <v>39</v>
      </c>
      <c r="F65" s="78">
        <v>22983.25</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22983.25</v>
      </c>
      <c r="BB65" s="48">
        <f t="shared" si="10"/>
        <v>22983.25</v>
      </c>
      <c r="BC65" s="37" t="str">
        <f t="shared" si="11"/>
        <v>INR  Twenty Two Thousand Nine Hundred &amp; Eighty Three  and Paise Twenty Five Only</v>
      </c>
      <c r="IA65" s="38">
        <v>49</v>
      </c>
      <c r="IB65" s="77" t="s">
        <v>265</v>
      </c>
      <c r="IC65" s="38" t="s">
        <v>111</v>
      </c>
      <c r="ID65" s="38">
        <v>1</v>
      </c>
      <c r="IE65" s="39" t="s">
        <v>39</v>
      </c>
      <c r="IF65" s="39" t="s">
        <v>44</v>
      </c>
      <c r="IG65" s="39" t="s">
        <v>63</v>
      </c>
      <c r="IH65" s="39">
        <v>10</v>
      </c>
      <c r="II65" s="39" t="s">
        <v>39</v>
      </c>
    </row>
    <row r="66" spans="1:243" s="38" customFormat="1" ht="150" customHeight="1">
      <c r="A66" s="22">
        <v>50</v>
      </c>
      <c r="B66" s="102" t="s">
        <v>182</v>
      </c>
      <c r="C66" s="24" t="s">
        <v>112</v>
      </c>
      <c r="D66" s="78">
        <v>2</v>
      </c>
      <c r="E66" s="103" t="s">
        <v>39</v>
      </c>
      <c r="F66" s="78">
        <v>6849.6</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13699.2</v>
      </c>
      <c r="BB66" s="48">
        <f t="shared" si="10"/>
        <v>13699.2</v>
      </c>
      <c r="BC66" s="37" t="str">
        <f t="shared" si="11"/>
        <v>INR  Thirteen Thousand Six Hundred &amp; Ninety Nine  and Paise Twenty Only</v>
      </c>
      <c r="IA66" s="38">
        <v>50</v>
      </c>
      <c r="IB66" s="77" t="s">
        <v>266</v>
      </c>
      <c r="IC66" s="38" t="s">
        <v>112</v>
      </c>
      <c r="ID66" s="38">
        <v>2</v>
      </c>
      <c r="IE66" s="39" t="s">
        <v>39</v>
      </c>
      <c r="IF66" s="39" t="s">
        <v>44</v>
      </c>
      <c r="IG66" s="39" t="s">
        <v>63</v>
      </c>
      <c r="IH66" s="39">
        <v>10</v>
      </c>
      <c r="II66" s="39" t="s">
        <v>39</v>
      </c>
    </row>
    <row r="67" spans="1:243" s="38" customFormat="1" ht="148.5" customHeight="1">
      <c r="A67" s="22">
        <v>51</v>
      </c>
      <c r="B67" s="102" t="s">
        <v>183</v>
      </c>
      <c r="C67" s="24" t="s">
        <v>113</v>
      </c>
      <c r="D67" s="78">
        <v>2</v>
      </c>
      <c r="E67" s="103" t="s">
        <v>39</v>
      </c>
      <c r="F67" s="78">
        <v>6088.6</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12177.2</v>
      </c>
      <c r="BB67" s="48">
        <f t="shared" si="10"/>
        <v>12177.2</v>
      </c>
      <c r="BC67" s="37" t="str">
        <f t="shared" si="11"/>
        <v>INR  Twelve Thousand One Hundred &amp; Seventy Seven  and Paise Twenty Only</v>
      </c>
      <c r="IA67" s="38">
        <v>51</v>
      </c>
      <c r="IB67" s="77" t="s">
        <v>267</v>
      </c>
      <c r="IC67" s="38" t="s">
        <v>113</v>
      </c>
      <c r="ID67" s="38">
        <v>2</v>
      </c>
      <c r="IE67" s="39" t="s">
        <v>39</v>
      </c>
      <c r="IF67" s="39" t="s">
        <v>44</v>
      </c>
      <c r="IG67" s="39" t="s">
        <v>63</v>
      </c>
      <c r="IH67" s="39">
        <v>10</v>
      </c>
      <c r="II67" s="39" t="s">
        <v>39</v>
      </c>
    </row>
    <row r="68" spans="1:243" s="38" customFormat="1" ht="99" customHeight="1">
      <c r="A68" s="22">
        <v>52</v>
      </c>
      <c r="B68" s="96" t="s">
        <v>184</v>
      </c>
      <c r="C68" s="24" t="s">
        <v>114</v>
      </c>
      <c r="D68" s="78">
        <v>1</v>
      </c>
      <c r="E68" s="89" t="s">
        <v>39</v>
      </c>
      <c r="F68" s="78">
        <v>9360.6</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9360.6</v>
      </c>
      <c r="BB68" s="48">
        <f t="shared" si="10"/>
        <v>9360.6</v>
      </c>
      <c r="BC68" s="37" t="str">
        <f t="shared" si="11"/>
        <v>INR  Nine Thousand Three Hundred &amp; Sixty  and Paise Sixty Only</v>
      </c>
      <c r="IA68" s="38">
        <v>52</v>
      </c>
      <c r="IB68" s="77" t="s">
        <v>268</v>
      </c>
      <c r="IC68" s="38" t="s">
        <v>114</v>
      </c>
      <c r="ID68" s="38">
        <v>1</v>
      </c>
      <c r="IE68" s="39" t="s">
        <v>39</v>
      </c>
      <c r="IF68" s="39" t="s">
        <v>44</v>
      </c>
      <c r="IG68" s="39" t="s">
        <v>63</v>
      </c>
      <c r="IH68" s="39">
        <v>10</v>
      </c>
      <c r="II68" s="39" t="s">
        <v>39</v>
      </c>
    </row>
    <row r="69" spans="1:243" s="38" customFormat="1" ht="89.25" customHeight="1">
      <c r="A69" s="22">
        <v>53</v>
      </c>
      <c r="B69" s="83" t="s">
        <v>185</v>
      </c>
      <c r="C69" s="24" t="s">
        <v>115</v>
      </c>
      <c r="D69" s="78">
        <v>10</v>
      </c>
      <c r="E69" s="82" t="s">
        <v>68</v>
      </c>
      <c r="F69" s="78">
        <v>2756.35</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27563.5</v>
      </c>
      <c r="BB69" s="48">
        <f t="shared" si="10"/>
        <v>27563.5</v>
      </c>
      <c r="BC69" s="37" t="str">
        <f t="shared" si="11"/>
        <v>INR  Twenty Seven Thousand Five Hundred &amp; Sixty Three  and Paise Fifty Only</v>
      </c>
      <c r="IA69" s="38">
        <v>53</v>
      </c>
      <c r="IB69" s="77" t="s">
        <v>269</v>
      </c>
      <c r="IC69" s="38" t="s">
        <v>115</v>
      </c>
      <c r="ID69" s="38">
        <v>10</v>
      </c>
      <c r="IE69" s="39" t="s">
        <v>68</v>
      </c>
      <c r="IF69" s="39" t="s">
        <v>44</v>
      </c>
      <c r="IG69" s="39" t="s">
        <v>63</v>
      </c>
      <c r="IH69" s="39">
        <v>10</v>
      </c>
      <c r="II69" s="39" t="s">
        <v>39</v>
      </c>
    </row>
    <row r="70" spans="1:243" s="38" customFormat="1" ht="57" customHeight="1">
      <c r="A70" s="22">
        <v>54</v>
      </c>
      <c r="B70" s="96" t="s">
        <v>186</v>
      </c>
      <c r="C70" s="24" t="s">
        <v>116</v>
      </c>
      <c r="D70" s="78">
        <v>6</v>
      </c>
      <c r="E70" s="89" t="s">
        <v>39</v>
      </c>
      <c r="F70" s="78">
        <v>231.7</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1390.2</v>
      </c>
      <c r="BB70" s="48">
        <f t="shared" si="10"/>
        <v>1390.2</v>
      </c>
      <c r="BC70" s="37" t="str">
        <f t="shared" si="11"/>
        <v>INR  One Thousand Three Hundred &amp; Ninety  and Paise Twenty Only</v>
      </c>
      <c r="IA70" s="38">
        <v>54</v>
      </c>
      <c r="IB70" s="77" t="s">
        <v>270</v>
      </c>
      <c r="IC70" s="38" t="s">
        <v>116</v>
      </c>
      <c r="ID70" s="38">
        <v>6</v>
      </c>
      <c r="IE70" s="39" t="s">
        <v>39</v>
      </c>
      <c r="IF70" s="39" t="s">
        <v>44</v>
      </c>
      <c r="IG70" s="39" t="s">
        <v>63</v>
      </c>
      <c r="IH70" s="39">
        <v>10</v>
      </c>
      <c r="II70" s="39" t="s">
        <v>39</v>
      </c>
    </row>
    <row r="71" spans="1:243" s="38" customFormat="1" ht="57" customHeight="1">
      <c r="A71" s="22">
        <v>55.1</v>
      </c>
      <c r="B71" s="96" t="s">
        <v>187</v>
      </c>
      <c r="C71" s="24" t="s">
        <v>117</v>
      </c>
      <c r="D71" s="78">
        <v>6</v>
      </c>
      <c r="E71" s="89" t="s">
        <v>39</v>
      </c>
      <c r="F71" s="78">
        <v>103.55</v>
      </c>
      <c r="G71" s="51"/>
      <c r="H71" s="52"/>
      <c r="I71" s="40" t="s">
        <v>40</v>
      </c>
      <c r="J71" s="43">
        <f t="shared" si="8"/>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621.3</v>
      </c>
      <c r="BB71" s="48">
        <f t="shared" si="10"/>
        <v>621.3</v>
      </c>
      <c r="BC71" s="37" t="str">
        <f t="shared" si="11"/>
        <v>INR  Six Hundred &amp; Twenty One  and Paise Thirty Only</v>
      </c>
      <c r="IA71" s="38">
        <v>55.1</v>
      </c>
      <c r="IB71" s="77" t="s">
        <v>271</v>
      </c>
      <c r="IC71" s="38" t="s">
        <v>117</v>
      </c>
      <c r="ID71" s="38">
        <v>6</v>
      </c>
      <c r="IE71" s="39" t="s">
        <v>39</v>
      </c>
      <c r="IF71" s="39" t="s">
        <v>44</v>
      </c>
      <c r="IG71" s="39" t="s">
        <v>63</v>
      </c>
      <c r="IH71" s="39">
        <v>10</v>
      </c>
      <c r="II71" s="39" t="s">
        <v>39</v>
      </c>
    </row>
    <row r="72" spans="1:243" s="38" customFormat="1" ht="57" customHeight="1">
      <c r="A72" s="22">
        <v>55.2</v>
      </c>
      <c r="B72" s="96" t="s">
        <v>188</v>
      </c>
      <c r="C72" s="24" t="s">
        <v>118</v>
      </c>
      <c r="D72" s="78">
        <v>6</v>
      </c>
      <c r="E72" s="89" t="s">
        <v>39</v>
      </c>
      <c r="F72" s="78">
        <v>75</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9"/>
        <v>450</v>
      </c>
      <c r="BB72" s="48">
        <f t="shared" si="10"/>
        <v>450</v>
      </c>
      <c r="BC72" s="37" t="str">
        <f t="shared" si="11"/>
        <v>INR  Four Hundred &amp; Fifty  Only</v>
      </c>
      <c r="IA72" s="38">
        <v>55.2</v>
      </c>
      <c r="IB72" s="77" t="s">
        <v>272</v>
      </c>
      <c r="IC72" s="38" t="s">
        <v>118</v>
      </c>
      <c r="ID72" s="38">
        <v>6</v>
      </c>
      <c r="IE72" s="39" t="s">
        <v>39</v>
      </c>
      <c r="IF72" s="39" t="s">
        <v>44</v>
      </c>
      <c r="IG72" s="39" t="s">
        <v>63</v>
      </c>
      <c r="IH72" s="39">
        <v>10</v>
      </c>
      <c r="II72" s="39" t="s">
        <v>39</v>
      </c>
    </row>
    <row r="73" spans="1:243" s="38" customFormat="1" ht="57" customHeight="1">
      <c r="A73" s="22">
        <v>56</v>
      </c>
      <c r="B73" s="96" t="s">
        <v>189</v>
      </c>
      <c r="C73" s="24" t="s">
        <v>119</v>
      </c>
      <c r="D73" s="78">
        <v>12</v>
      </c>
      <c r="E73" s="89" t="s">
        <v>39</v>
      </c>
      <c r="F73" s="78">
        <v>59.65</v>
      </c>
      <c r="G73" s="51"/>
      <c r="H73" s="52"/>
      <c r="I73" s="40" t="s">
        <v>40</v>
      </c>
      <c r="J73" s="43">
        <f t="shared" si="8"/>
        <v>1</v>
      </c>
      <c r="K73" s="44" t="s">
        <v>41</v>
      </c>
      <c r="L73" s="44" t="s">
        <v>4</v>
      </c>
      <c r="M73" s="74"/>
      <c r="N73" s="41"/>
      <c r="O73" s="41"/>
      <c r="P73" s="46"/>
      <c r="Q73" s="41"/>
      <c r="R73" s="41"/>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9"/>
        <v>715.8</v>
      </c>
      <c r="BB73" s="48">
        <f t="shared" si="10"/>
        <v>715.8</v>
      </c>
      <c r="BC73" s="37" t="str">
        <f t="shared" si="11"/>
        <v>INR  Seven Hundred &amp; Fifteen  and Paise Eighty Only</v>
      </c>
      <c r="IA73" s="38">
        <v>56</v>
      </c>
      <c r="IB73" s="77" t="s">
        <v>273</v>
      </c>
      <c r="IC73" s="38" t="s">
        <v>119</v>
      </c>
      <c r="ID73" s="38">
        <v>12</v>
      </c>
      <c r="IE73" s="39" t="s">
        <v>39</v>
      </c>
      <c r="IF73" s="39" t="s">
        <v>44</v>
      </c>
      <c r="IG73" s="39" t="s">
        <v>63</v>
      </c>
      <c r="IH73" s="39">
        <v>10</v>
      </c>
      <c r="II73" s="39" t="s">
        <v>39</v>
      </c>
    </row>
    <row r="74" spans="1:243" s="38" customFormat="1" ht="183.75" customHeight="1">
      <c r="A74" s="22">
        <v>57</v>
      </c>
      <c r="B74" s="86" t="s">
        <v>190</v>
      </c>
      <c r="C74" s="24" t="s">
        <v>120</v>
      </c>
      <c r="D74" s="78">
        <v>62</v>
      </c>
      <c r="E74" s="89" t="s">
        <v>200</v>
      </c>
      <c r="F74" s="78">
        <v>423.95</v>
      </c>
      <c r="G74" s="51"/>
      <c r="H74" s="52"/>
      <c r="I74" s="40" t="s">
        <v>40</v>
      </c>
      <c r="J74" s="43">
        <f t="shared" si="8"/>
        <v>1</v>
      </c>
      <c r="K74" s="44" t="s">
        <v>41</v>
      </c>
      <c r="L74" s="44" t="s">
        <v>4</v>
      </c>
      <c r="M74" s="74"/>
      <c r="N74" s="41"/>
      <c r="O74" s="41"/>
      <c r="P74" s="46"/>
      <c r="Q74" s="41"/>
      <c r="R74" s="41"/>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7">
        <f aca="true" t="shared" si="12" ref="BA74:BA84">total_amount_ba($B$2,$D$2,D74,F74,J74,K74,M74)</f>
        <v>26284.9</v>
      </c>
      <c r="BB74" s="48">
        <f aca="true" t="shared" si="13" ref="BB74:BB84">BA74+SUM(N74:AZ74)</f>
        <v>26284.9</v>
      </c>
      <c r="BC74" s="37" t="str">
        <f aca="true" t="shared" si="14" ref="BC74:BC84">SpellNumber(L74,BB74)</f>
        <v>INR  Twenty Six Thousand Two Hundred &amp; Eighty Four  and Paise Ninety Only</v>
      </c>
      <c r="IA74" s="38">
        <v>57</v>
      </c>
      <c r="IB74" s="77" t="s">
        <v>274</v>
      </c>
      <c r="IC74" s="38" t="s">
        <v>120</v>
      </c>
      <c r="ID74" s="38">
        <v>62</v>
      </c>
      <c r="IE74" s="39" t="s">
        <v>200</v>
      </c>
      <c r="IF74" s="39" t="s">
        <v>44</v>
      </c>
      <c r="IG74" s="39" t="s">
        <v>63</v>
      </c>
      <c r="IH74" s="39">
        <v>10</v>
      </c>
      <c r="II74" s="39" t="s">
        <v>39</v>
      </c>
    </row>
    <row r="75" spans="1:243" s="38" customFormat="1" ht="75" customHeight="1">
      <c r="A75" s="22">
        <v>58</v>
      </c>
      <c r="B75" s="94" t="s">
        <v>191</v>
      </c>
      <c r="C75" s="24" t="s">
        <v>121</v>
      </c>
      <c r="D75" s="78">
        <v>12</v>
      </c>
      <c r="E75" s="82" t="s">
        <v>198</v>
      </c>
      <c r="F75" s="78">
        <v>138.85</v>
      </c>
      <c r="G75" s="51"/>
      <c r="H75" s="52"/>
      <c r="I75" s="40" t="s">
        <v>40</v>
      </c>
      <c r="J75" s="43">
        <f t="shared" si="8"/>
        <v>1</v>
      </c>
      <c r="K75" s="44" t="s">
        <v>41</v>
      </c>
      <c r="L75" s="44" t="s">
        <v>4</v>
      </c>
      <c r="M75" s="74"/>
      <c r="N75" s="41"/>
      <c r="O75" s="41"/>
      <c r="P75" s="46"/>
      <c r="Q75" s="41"/>
      <c r="R75" s="41"/>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7">
        <f t="shared" si="12"/>
        <v>1666.2</v>
      </c>
      <c r="BB75" s="48">
        <f t="shared" si="13"/>
        <v>1666.2</v>
      </c>
      <c r="BC75" s="37" t="str">
        <f t="shared" si="14"/>
        <v>INR  One Thousand Six Hundred &amp; Sixty Six  and Paise Twenty Only</v>
      </c>
      <c r="IA75" s="38">
        <v>58</v>
      </c>
      <c r="IB75" s="77" t="s">
        <v>275</v>
      </c>
      <c r="IC75" s="38" t="s">
        <v>121</v>
      </c>
      <c r="ID75" s="38">
        <v>12</v>
      </c>
      <c r="IE75" s="39" t="s">
        <v>198</v>
      </c>
      <c r="IF75" s="39" t="s">
        <v>44</v>
      </c>
      <c r="IG75" s="39" t="s">
        <v>63</v>
      </c>
      <c r="IH75" s="39">
        <v>10</v>
      </c>
      <c r="II75" s="39" t="s">
        <v>39</v>
      </c>
    </row>
    <row r="76" spans="1:243" s="38" customFormat="1" ht="64.5" customHeight="1">
      <c r="A76" s="22">
        <v>59</v>
      </c>
      <c r="B76" s="83" t="s">
        <v>192</v>
      </c>
      <c r="C76" s="24" t="s">
        <v>122</v>
      </c>
      <c r="D76" s="78">
        <v>189</v>
      </c>
      <c r="E76" s="82" t="s">
        <v>200</v>
      </c>
      <c r="F76" s="78">
        <v>131</v>
      </c>
      <c r="G76" s="51"/>
      <c r="H76" s="52"/>
      <c r="I76" s="40" t="s">
        <v>40</v>
      </c>
      <c r="J76" s="43">
        <f t="shared" si="8"/>
        <v>1</v>
      </c>
      <c r="K76" s="44" t="s">
        <v>41</v>
      </c>
      <c r="L76" s="44" t="s">
        <v>4</v>
      </c>
      <c r="M76" s="74"/>
      <c r="N76" s="41"/>
      <c r="O76" s="41"/>
      <c r="P76" s="46"/>
      <c r="Q76" s="41"/>
      <c r="R76" s="41"/>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2"/>
        <v>24759</v>
      </c>
      <c r="BB76" s="48">
        <f t="shared" si="13"/>
        <v>24759</v>
      </c>
      <c r="BC76" s="37" t="str">
        <f t="shared" si="14"/>
        <v>INR  Twenty Four Thousand Seven Hundred &amp; Fifty Nine  Only</v>
      </c>
      <c r="IA76" s="38">
        <v>59</v>
      </c>
      <c r="IB76" s="77" t="s">
        <v>276</v>
      </c>
      <c r="IC76" s="38" t="s">
        <v>122</v>
      </c>
      <c r="ID76" s="38">
        <v>189</v>
      </c>
      <c r="IE76" s="39" t="s">
        <v>200</v>
      </c>
      <c r="IF76" s="39" t="s">
        <v>44</v>
      </c>
      <c r="IG76" s="39" t="s">
        <v>63</v>
      </c>
      <c r="IH76" s="39">
        <v>10</v>
      </c>
      <c r="II76" s="39" t="s">
        <v>39</v>
      </c>
    </row>
    <row r="77" spans="1:243" s="38" customFormat="1" ht="42" customHeight="1">
      <c r="A77" s="22">
        <v>60</v>
      </c>
      <c r="B77" s="96" t="s">
        <v>193</v>
      </c>
      <c r="C77" s="24" t="s">
        <v>123</v>
      </c>
      <c r="D77" s="78">
        <v>4</v>
      </c>
      <c r="E77" s="89" t="s">
        <v>39</v>
      </c>
      <c r="F77" s="78">
        <v>678.4</v>
      </c>
      <c r="G77" s="51"/>
      <c r="H77" s="52"/>
      <c r="I77" s="40" t="s">
        <v>40</v>
      </c>
      <c r="J77" s="43">
        <f t="shared" si="8"/>
        <v>1</v>
      </c>
      <c r="K77" s="44" t="s">
        <v>41</v>
      </c>
      <c r="L77" s="44" t="s">
        <v>4</v>
      </c>
      <c r="M77" s="74"/>
      <c r="N77" s="41"/>
      <c r="O77" s="41"/>
      <c r="P77" s="46"/>
      <c r="Q77" s="41"/>
      <c r="R77" s="41"/>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7">
        <f t="shared" si="12"/>
        <v>2713.6</v>
      </c>
      <c r="BB77" s="48">
        <f t="shared" si="13"/>
        <v>2713.6</v>
      </c>
      <c r="BC77" s="37" t="str">
        <f t="shared" si="14"/>
        <v>INR  Two Thousand Seven Hundred &amp; Thirteen  and Paise Sixty Only</v>
      </c>
      <c r="IA77" s="38">
        <v>60</v>
      </c>
      <c r="IB77" s="77" t="s">
        <v>277</v>
      </c>
      <c r="IC77" s="38" t="s">
        <v>123</v>
      </c>
      <c r="ID77" s="38">
        <v>4</v>
      </c>
      <c r="IE77" s="39" t="s">
        <v>39</v>
      </c>
      <c r="IF77" s="39" t="s">
        <v>44</v>
      </c>
      <c r="IG77" s="39" t="s">
        <v>63</v>
      </c>
      <c r="IH77" s="39">
        <v>10</v>
      </c>
      <c r="II77" s="39" t="s">
        <v>39</v>
      </c>
    </row>
    <row r="78" spans="1:243" s="38" customFormat="1" ht="36" customHeight="1">
      <c r="A78" s="22">
        <v>61</v>
      </c>
      <c r="B78" s="96" t="s">
        <v>194</v>
      </c>
      <c r="C78" s="24" t="s">
        <v>124</v>
      </c>
      <c r="D78" s="78">
        <v>4</v>
      </c>
      <c r="E78" s="89" t="s">
        <v>39</v>
      </c>
      <c r="F78" s="78">
        <v>394</v>
      </c>
      <c r="G78" s="51"/>
      <c r="H78" s="52"/>
      <c r="I78" s="40" t="s">
        <v>40</v>
      </c>
      <c r="J78" s="43">
        <f t="shared" si="8"/>
        <v>1</v>
      </c>
      <c r="K78" s="44" t="s">
        <v>41</v>
      </c>
      <c r="L78" s="44" t="s">
        <v>4</v>
      </c>
      <c r="M78" s="74"/>
      <c r="N78" s="41"/>
      <c r="O78" s="41"/>
      <c r="P78" s="46"/>
      <c r="Q78" s="41"/>
      <c r="R78" s="41"/>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2"/>
        <v>1576</v>
      </c>
      <c r="BB78" s="48">
        <f t="shared" si="13"/>
        <v>1576</v>
      </c>
      <c r="BC78" s="37" t="str">
        <f t="shared" si="14"/>
        <v>INR  One Thousand Five Hundred &amp; Seventy Six  Only</v>
      </c>
      <c r="IA78" s="38">
        <v>61</v>
      </c>
      <c r="IB78" s="77" t="s">
        <v>278</v>
      </c>
      <c r="IC78" s="38" t="s">
        <v>124</v>
      </c>
      <c r="ID78" s="38">
        <v>4</v>
      </c>
      <c r="IE78" s="39" t="s">
        <v>39</v>
      </c>
      <c r="IF78" s="39" t="s">
        <v>44</v>
      </c>
      <c r="IG78" s="39" t="s">
        <v>63</v>
      </c>
      <c r="IH78" s="39">
        <v>10</v>
      </c>
      <c r="II78" s="39" t="s">
        <v>39</v>
      </c>
    </row>
    <row r="79" spans="1:243" s="38" customFormat="1" ht="46.5" customHeight="1">
      <c r="A79" s="22">
        <v>62</v>
      </c>
      <c r="B79" s="96" t="s">
        <v>195</v>
      </c>
      <c r="C79" s="24" t="s">
        <v>125</v>
      </c>
      <c r="D79" s="78">
        <v>4</v>
      </c>
      <c r="E79" s="89" t="s">
        <v>39</v>
      </c>
      <c r="F79" s="78">
        <v>452.5</v>
      </c>
      <c r="G79" s="51"/>
      <c r="H79" s="52"/>
      <c r="I79" s="40" t="s">
        <v>40</v>
      </c>
      <c r="J79" s="43">
        <f t="shared" si="8"/>
        <v>1</v>
      </c>
      <c r="K79" s="44" t="s">
        <v>41</v>
      </c>
      <c r="L79" s="44" t="s">
        <v>4</v>
      </c>
      <c r="M79" s="74"/>
      <c r="N79" s="41"/>
      <c r="O79" s="41"/>
      <c r="P79" s="46"/>
      <c r="Q79" s="41"/>
      <c r="R79" s="41"/>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7">
        <f t="shared" si="12"/>
        <v>1810</v>
      </c>
      <c r="BB79" s="48">
        <f t="shared" si="13"/>
        <v>1810</v>
      </c>
      <c r="BC79" s="37" t="str">
        <f t="shared" si="14"/>
        <v>INR  One Thousand Eight Hundred &amp; Ten  Only</v>
      </c>
      <c r="IA79" s="38">
        <v>62</v>
      </c>
      <c r="IB79" s="77" t="s">
        <v>279</v>
      </c>
      <c r="IC79" s="38" t="s">
        <v>125</v>
      </c>
      <c r="ID79" s="38">
        <v>4</v>
      </c>
      <c r="IE79" s="39" t="s">
        <v>39</v>
      </c>
      <c r="IF79" s="39" t="s">
        <v>44</v>
      </c>
      <c r="IG79" s="39" t="s">
        <v>63</v>
      </c>
      <c r="IH79" s="39">
        <v>10</v>
      </c>
      <c r="II79" s="39" t="s">
        <v>39</v>
      </c>
    </row>
    <row r="80" spans="1:243" s="38" customFormat="1" ht="45" customHeight="1">
      <c r="A80" s="22">
        <v>63</v>
      </c>
      <c r="B80" s="96" t="s">
        <v>196</v>
      </c>
      <c r="C80" s="24" t="s">
        <v>126</v>
      </c>
      <c r="D80" s="78">
        <v>10</v>
      </c>
      <c r="E80" s="89" t="s">
        <v>207</v>
      </c>
      <c r="F80" s="78">
        <v>154.15</v>
      </c>
      <c r="G80" s="51"/>
      <c r="H80" s="52"/>
      <c r="I80" s="40" t="s">
        <v>40</v>
      </c>
      <c r="J80" s="43">
        <f t="shared" si="8"/>
        <v>1</v>
      </c>
      <c r="K80" s="44" t="s">
        <v>41</v>
      </c>
      <c r="L80" s="44" t="s">
        <v>4</v>
      </c>
      <c r="M80" s="74"/>
      <c r="N80" s="41"/>
      <c r="O80" s="41"/>
      <c r="P80" s="46"/>
      <c r="Q80" s="41"/>
      <c r="R80" s="41"/>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2"/>
        <v>1541.5</v>
      </c>
      <c r="BB80" s="48">
        <f t="shared" si="13"/>
        <v>1541.5</v>
      </c>
      <c r="BC80" s="37" t="str">
        <f t="shared" si="14"/>
        <v>INR  One Thousand Five Hundred &amp; Forty One  and Paise Fifty Only</v>
      </c>
      <c r="IA80" s="38">
        <v>63</v>
      </c>
      <c r="IB80" s="77" t="s">
        <v>280</v>
      </c>
      <c r="IC80" s="38" t="s">
        <v>126</v>
      </c>
      <c r="ID80" s="38">
        <v>10</v>
      </c>
      <c r="IE80" s="39" t="s">
        <v>207</v>
      </c>
      <c r="IF80" s="39" t="s">
        <v>44</v>
      </c>
      <c r="IG80" s="39" t="s">
        <v>63</v>
      </c>
      <c r="IH80" s="39">
        <v>10</v>
      </c>
      <c r="II80" s="39" t="s">
        <v>39</v>
      </c>
    </row>
    <row r="81" spans="1:243" s="38" customFormat="1" ht="24" customHeight="1">
      <c r="A81" s="22">
        <v>64</v>
      </c>
      <c r="B81" s="104" t="s">
        <v>211</v>
      </c>
      <c r="C81" s="24" t="s">
        <v>127</v>
      </c>
      <c r="D81" s="78">
        <v>48</v>
      </c>
      <c r="E81" s="85" t="s">
        <v>198</v>
      </c>
      <c r="F81" s="78">
        <v>652.3</v>
      </c>
      <c r="G81" s="51"/>
      <c r="H81" s="52"/>
      <c r="I81" s="40" t="s">
        <v>40</v>
      </c>
      <c r="J81" s="43">
        <f t="shared" si="8"/>
        <v>1</v>
      </c>
      <c r="K81" s="44" t="s">
        <v>41</v>
      </c>
      <c r="L81" s="44" t="s">
        <v>4</v>
      </c>
      <c r="M81" s="74"/>
      <c r="N81" s="41"/>
      <c r="O81" s="41"/>
      <c r="P81" s="46"/>
      <c r="Q81" s="41"/>
      <c r="R81" s="41"/>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7">
        <f t="shared" si="12"/>
        <v>31310.4</v>
      </c>
      <c r="BB81" s="48">
        <f t="shared" si="13"/>
        <v>31310.4</v>
      </c>
      <c r="BC81" s="37" t="str">
        <f t="shared" si="14"/>
        <v>INR  Thirty One Thousand Three Hundred &amp; Ten  and Paise Forty Only</v>
      </c>
      <c r="IA81" s="38">
        <v>64</v>
      </c>
      <c r="IB81" s="77" t="s">
        <v>281</v>
      </c>
      <c r="IC81" s="38" t="s">
        <v>127</v>
      </c>
      <c r="ID81" s="38">
        <v>48</v>
      </c>
      <c r="IE81" s="39" t="s">
        <v>198</v>
      </c>
      <c r="IF81" s="39" t="s">
        <v>44</v>
      </c>
      <c r="IG81" s="39" t="s">
        <v>63</v>
      </c>
      <c r="IH81" s="39">
        <v>10</v>
      </c>
      <c r="II81" s="39" t="s">
        <v>39</v>
      </c>
    </row>
    <row r="82" spans="1:243" s="38" customFormat="1" ht="42" customHeight="1">
      <c r="A82" s="22">
        <v>65</v>
      </c>
      <c r="B82" s="84" t="s">
        <v>212</v>
      </c>
      <c r="C82" s="24" t="s">
        <v>128</v>
      </c>
      <c r="D82" s="78">
        <v>25</v>
      </c>
      <c r="E82" s="85" t="s">
        <v>205</v>
      </c>
      <c r="F82" s="78">
        <v>55</v>
      </c>
      <c r="G82" s="51"/>
      <c r="H82" s="52"/>
      <c r="I82" s="40" t="s">
        <v>40</v>
      </c>
      <c r="J82" s="43">
        <f t="shared" si="8"/>
        <v>1</v>
      </c>
      <c r="K82" s="44" t="s">
        <v>41</v>
      </c>
      <c r="L82" s="44" t="s">
        <v>4</v>
      </c>
      <c r="M82" s="74"/>
      <c r="N82" s="41"/>
      <c r="O82" s="41"/>
      <c r="P82" s="46"/>
      <c r="Q82" s="41"/>
      <c r="R82" s="41"/>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t="shared" si="12"/>
        <v>1375</v>
      </c>
      <c r="BB82" s="48">
        <f t="shared" si="13"/>
        <v>1375</v>
      </c>
      <c r="BC82" s="37" t="str">
        <f t="shared" si="14"/>
        <v>INR  One Thousand Three Hundred &amp; Seventy Five  Only</v>
      </c>
      <c r="IA82" s="38">
        <v>65</v>
      </c>
      <c r="IB82" s="77" t="s">
        <v>282</v>
      </c>
      <c r="IC82" s="38" t="s">
        <v>128</v>
      </c>
      <c r="ID82" s="38">
        <v>25</v>
      </c>
      <c r="IE82" s="39" t="s">
        <v>205</v>
      </c>
      <c r="IF82" s="39" t="s">
        <v>44</v>
      </c>
      <c r="IG82" s="39" t="s">
        <v>63</v>
      </c>
      <c r="IH82" s="39">
        <v>10</v>
      </c>
      <c r="II82" s="39" t="s">
        <v>39</v>
      </c>
    </row>
    <row r="83" spans="1:243" s="38" customFormat="1" ht="359.25" customHeight="1">
      <c r="A83" s="22">
        <v>66</v>
      </c>
      <c r="B83" s="84" t="s">
        <v>213</v>
      </c>
      <c r="C83" s="24" t="s">
        <v>129</v>
      </c>
      <c r="D83" s="78">
        <v>25</v>
      </c>
      <c r="E83" s="85" t="s">
        <v>205</v>
      </c>
      <c r="F83" s="78">
        <v>1398.5</v>
      </c>
      <c r="G83" s="51"/>
      <c r="H83" s="52"/>
      <c r="I83" s="40" t="s">
        <v>40</v>
      </c>
      <c r="J83" s="43">
        <f t="shared" si="8"/>
        <v>1</v>
      </c>
      <c r="K83" s="44" t="s">
        <v>41</v>
      </c>
      <c r="L83" s="44" t="s">
        <v>4</v>
      </c>
      <c r="M83" s="74"/>
      <c r="N83" s="41"/>
      <c r="O83" s="41"/>
      <c r="P83" s="46"/>
      <c r="Q83" s="41"/>
      <c r="R83" s="41"/>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7">
        <f t="shared" si="12"/>
        <v>34962.5</v>
      </c>
      <c r="BB83" s="48">
        <f t="shared" si="13"/>
        <v>34962.5</v>
      </c>
      <c r="BC83" s="37" t="str">
        <f t="shared" si="14"/>
        <v>INR  Thirty Four Thousand Nine Hundred &amp; Sixty Two  and Paise Fifty Only</v>
      </c>
      <c r="IA83" s="38">
        <v>66</v>
      </c>
      <c r="IB83" s="77" t="s">
        <v>283</v>
      </c>
      <c r="IC83" s="38" t="s">
        <v>129</v>
      </c>
      <c r="ID83" s="38">
        <v>25</v>
      </c>
      <c r="IE83" s="39" t="s">
        <v>205</v>
      </c>
      <c r="IF83" s="39" t="s">
        <v>44</v>
      </c>
      <c r="IG83" s="39" t="s">
        <v>63</v>
      </c>
      <c r="IH83" s="39">
        <v>10</v>
      </c>
      <c r="II83" s="39" t="s">
        <v>39</v>
      </c>
    </row>
    <row r="84" spans="1:243" s="38" customFormat="1" ht="81" customHeight="1">
      <c r="A84" s="22">
        <v>67</v>
      </c>
      <c r="B84" s="96" t="s">
        <v>197</v>
      </c>
      <c r="C84" s="24" t="s">
        <v>130</v>
      </c>
      <c r="D84" s="78">
        <v>2</v>
      </c>
      <c r="E84" s="89" t="s">
        <v>39</v>
      </c>
      <c r="F84" s="78">
        <v>25278.75</v>
      </c>
      <c r="G84" s="51"/>
      <c r="H84" s="52"/>
      <c r="I84" s="40" t="s">
        <v>40</v>
      </c>
      <c r="J84" s="43">
        <f t="shared" si="8"/>
        <v>1</v>
      </c>
      <c r="K84" s="44" t="s">
        <v>41</v>
      </c>
      <c r="L84" s="44" t="s">
        <v>4</v>
      </c>
      <c r="M84" s="74"/>
      <c r="N84" s="41"/>
      <c r="O84" s="41"/>
      <c r="P84" s="46"/>
      <c r="Q84" s="41"/>
      <c r="R84" s="41"/>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 t="shared" si="12"/>
        <v>50557.5</v>
      </c>
      <c r="BB84" s="48">
        <f t="shared" si="13"/>
        <v>50557.5</v>
      </c>
      <c r="BC84" s="37" t="str">
        <f t="shared" si="14"/>
        <v>INR  Fifty Thousand Five Hundred &amp; Fifty Seven  and Paise Fifty Only</v>
      </c>
      <c r="IA84" s="38">
        <v>67</v>
      </c>
      <c r="IB84" s="77" t="s">
        <v>284</v>
      </c>
      <c r="IC84" s="38" t="s">
        <v>130</v>
      </c>
      <c r="ID84" s="38">
        <v>2</v>
      </c>
      <c r="IE84" s="39" t="s">
        <v>39</v>
      </c>
      <c r="IF84" s="39" t="s">
        <v>44</v>
      </c>
      <c r="IG84" s="39" t="s">
        <v>63</v>
      </c>
      <c r="IH84" s="39">
        <v>10</v>
      </c>
      <c r="II84" s="39" t="s">
        <v>39</v>
      </c>
    </row>
    <row r="85" spans="1:243" s="38" customFormat="1" ht="48" customHeight="1">
      <c r="A85" s="53" t="s">
        <v>83</v>
      </c>
      <c r="B85" s="54"/>
      <c r="C85" s="55"/>
      <c r="D85" s="56"/>
      <c r="E85" s="56"/>
      <c r="F85" s="56"/>
      <c r="G85" s="56"/>
      <c r="H85" s="57"/>
      <c r="I85" s="57"/>
      <c r="J85" s="57"/>
      <c r="K85" s="57"/>
      <c r="L85" s="58"/>
      <c r="BA85" s="59">
        <f>SUM(BA13:BA84)</f>
        <v>1548348</v>
      </c>
      <c r="BB85" s="60">
        <f>SUM(BB13:BB84)</f>
        <v>1548348</v>
      </c>
      <c r="BC85" s="37" t="str">
        <f>SpellNumber($E$2,BB85)</f>
        <v>INR  Fifteen Lakh Forty Eight Thousand Three Hundred &amp; Forty Eight  Only</v>
      </c>
      <c r="IE85" s="39">
        <v>4</v>
      </c>
      <c r="IF85" s="39" t="s">
        <v>44</v>
      </c>
      <c r="IG85" s="39" t="s">
        <v>63</v>
      </c>
      <c r="IH85" s="39">
        <v>10</v>
      </c>
      <c r="II85" s="39" t="s">
        <v>39</v>
      </c>
    </row>
    <row r="86" spans="1:243" s="69" customFormat="1" ht="18">
      <c r="A86" s="54" t="s">
        <v>84</v>
      </c>
      <c r="B86" s="61"/>
      <c r="C86" s="62"/>
      <c r="D86" s="63"/>
      <c r="E86" s="75" t="s">
        <v>65</v>
      </c>
      <c r="F86" s="76"/>
      <c r="G86" s="64"/>
      <c r="H86" s="65"/>
      <c r="I86" s="65"/>
      <c r="J86" s="65"/>
      <c r="K86" s="66"/>
      <c r="L86" s="67"/>
      <c r="M86" s="68"/>
      <c r="O86" s="38"/>
      <c r="P86" s="38"/>
      <c r="Q86" s="38"/>
      <c r="R86" s="38"/>
      <c r="S86" s="38"/>
      <c r="BA86" s="70">
        <f>IF(ISBLANK(F86),0,IF(E86="Excess (+)",ROUND(BA85+(BA85*F86),2),IF(E86="Less (-)",ROUND(BA85+(BA85*F86*(-1)),2),IF(E86="At Par",BA85,0))))</f>
        <v>0</v>
      </c>
      <c r="BB86" s="71">
        <f>ROUND(BA86,0)</f>
        <v>0</v>
      </c>
      <c r="BC86" s="37" t="str">
        <f>SpellNumber($E$2,BB86)</f>
        <v>INR Zero Only</v>
      </c>
      <c r="IE86" s="72"/>
      <c r="IF86" s="72"/>
      <c r="IG86" s="72"/>
      <c r="IH86" s="72"/>
      <c r="II86" s="72"/>
    </row>
    <row r="87" spans="1:243" s="69" customFormat="1" ht="18">
      <c r="A87" s="53" t="s">
        <v>85</v>
      </c>
      <c r="B87" s="53"/>
      <c r="C87" s="106" t="str">
        <f>SpellNumber($E$2,BB86)</f>
        <v>INR Zero Only</v>
      </c>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IE87" s="72"/>
      <c r="IF87" s="72"/>
      <c r="IG87" s="72"/>
      <c r="IH87" s="72"/>
      <c r="II87" s="72"/>
    </row>
    <row r="88" ht="15"/>
    <row r="89" ht="15"/>
    <row r="90" ht="15"/>
    <row r="91" ht="15"/>
    <row r="92" ht="15"/>
    <row r="93" ht="15"/>
    <row r="94" ht="15"/>
  </sheetData>
  <sheetProtection password="EEC8" sheet="1"/>
  <mergeCells count="8">
    <mergeCell ref="A9:BC9"/>
    <mergeCell ref="C87:BC87"/>
    <mergeCell ref="A1:L1"/>
    <mergeCell ref="A4:BC4"/>
    <mergeCell ref="A5:BC5"/>
    <mergeCell ref="A6:BC6"/>
    <mergeCell ref="A7:BC7"/>
    <mergeCell ref="B8:BC8"/>
  </mergeCells>
  <dataValidations count="21">
    <dataValidation type="list" allowBlank="1" showErrorMessage="1" sqref="E8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6">
      <formula1>0</formula1>
      <formula2>99.9</formula2>
    </dataValidation>
    <dataValidation type="decimal" allowBlank="1" showInputMessage="1" showErrorMessage="1" promptTitle="Rate Entry" prompt="Please enter the Rate in Rupees for this item. " errorTitle="Invaid Entry" error="Only Numeric Values are allowed. " sqref="H28:H8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8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8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6">
      <formula1>IF(E86="Select",-1,IF(E86="At Par",0,0))</formula1>
      <formula2>IF(E86="Select",-1,IF(E86="At Par",0,0.99))</formula2>
    </dataValidation>
    <dataValidation type="list" allowBlank="1" showErrorMessage="1" sqref="K13:K84">
      <formula1>"Partial Conversion,Full Conversion"</formula1>
      <formula2>0</formula2>
    </dataValidation>
    <dataValidation allowBlank="1" showInputMessage="1" showErrorMessage="1" promptTitle="Addition / Deduction" prompt="Please Choose the correct One" sqref="J13:J84">
      <formula1>0</formula1>
      <formula2>0</formula2>
    </dataValidation>
    <dataValidation type="list" showErrorMessage="1" sqref="I13:I84">
      <formula1>"Excess(+),Less(-)"</formula1>
      <formula2>0</formula2>
    </dataValidation>
    <dataValidation allowBlank="1" showInputMessage="1" showErrorMessage="1" promptTitle="Itemcode/Make" prompt="Please enter text" sqref="C13:C8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8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4">
      <formula1>0</formula1>
      <formula2>999999999999999</formula2>
    </dataValidation>
    <dataValidation allowBlank="1" showInputMessage="1" showErrorMessage="1" promptTitle="Units" prompt="Please enter Units in text" sqref="E13:E84">
      <formula1>0</formula1>
      <formula2>0</formula2>
    </dataValidation>
    <dataValidation type="decimal" allowBlank="1" showInputMessage="1" showErrorMessage="1" promptTitle="Quantity" prompt="Please enter the Quantity for this item. " errorTitle="Invalid Entry" error="Only Numeric Values are allowed. " sqref="D13:D84 F13:F84">
      <formula1>0</formula1>
      <formula2>999999999999999</formula2>
    </dataValidation>
    <dataValidation type="list" allowBlank="1" showInputMessage="1" showErrorMessage="1" sqref="L8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4 L83">
      <formula1>"INR"</formula1>
    </dataValidation>
    <dataValidation type="decimal" allowBlank="1" showErrorMessage="1" errorTitle="Invalid Entry" error="Only Numeric Values are allowed. " sqref="A13:A8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11" t="s">
        <v>64</v>
      </c>
      <c r="F6" s="111"/>
      <c r="G6" s="111"/>
      <c r="H6" s="111"/>
      <c r="I6" s="111"/>
      <c r="J6" s="111"/>
      <c r="K6" s="111"/>
    </row>
    <row r="7" spans="5:11" ht="15">
      <c r="E7" s="112"/>
      <c r="F7" s="112"/>
      <c r="G7" s="112"/>
      <c r="H7" s="112"/>
      <c r="I7" s="112"/>
      <c r="J7" s="112"/>
      <c r="K7" s="112"/>
    </row>
    <row r="8" spans="5:11" ht="15">
      <c r="E8" s="112"/>
      <c r="F8" s="112"/>
      <c r="G8" s="112"/>
      <c r="H8" s="112"/>
      <c r="I8" s="112"/>
      <c r="J8" s="112"/>
      <c r="K8" s="112"/>
    </row>
    <row r="9" spans="5:11" ht="15">
      <c r="E9" s="112"/>
      <c r="F9" s="112"/>
      <c r="G9" s="112"/>
      <c r="H9" s="112"/>
      <c r="I9" s="112"/>
      <c r="J9" s="112"/>
      <c r="K9" s="112"/>
    </row>
    <row r="10" spans="5:11" ht="15">
      <c r="E10" s="112"/>
      <c r="F10" s="112"/>
      <c r="G10" s="112"/>
      <c r="H10" s="112"/>
      <c r="I10" s="112"/>
      <c r="J10" s="112"/>
      <c r="K10" s="112"/>
    </row>
    <row r="11" spans="5:11" ht="15">
      <c r="E11" s="112"/>
      <c r="F11" s="112"/>
      <c r="G11" s="112"/>
      <c r="H11" s="112"/>
      <c r="I11" s="112"/>
      <c r="J11" s="112"/>
      <c r="K11" s="112"/>
    </row>
    <row r="12" spans="5:11" ht="15">
      <c r="E12" s="112"/>
      <c r="F12" s="112"/>
      <c r="G12" s="112"/>
      <c r="H12" s="112"/>
      <c r="I12" s="112"/>
      <c r="J12" s="112"/>
      <c r="K12" s="112"/>
    </row>
    <row r="13" spans="5:11" ht="15">
      <c r="E13" s="112"/>
      <c r="F13" s="112"/>
      <c r="G13" s="112"/>
      <c r="H13" s="112"/>
      <c r="I13" s="112"/>
      <c r="J13" s="112"/>
      <c r="K13" s="112"/>
    </row>
    <row r="14" spans="5:11" ht="15">
      <c r="E14" s="112"/>
      <c r="F14" s="112"/>
      <c r="G14" s="112"/>
      <c r="H14" s="112"/>
      <c r="I14" s="112"/>
      <c r="J14" s="112"/>
      <c r="K14" s="11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2023-08-08T12:05:14Z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