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<sst xmlns="http://schemas.openxmlformats.org/spreadsheetml/2006/main" count="902" uniqueCount="268">
  <si>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</si>
  <si>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</si>
  <si>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</si>
  <si>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</si>
  <si>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</si>
  <si>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</si>
  <si>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</si>
  <si>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</si>
  <si>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</si>
  <si>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</si>
  <si>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</si>
  <si>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</si>
  <si>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</si>
  <si>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</si>
  <si>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</si>
  <si>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</si>
  <si>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</si>
  <si>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</si>
  <si>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</si>
  <si>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</si>
  <si>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</si>
  <si>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</si>
  <si>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</si>
  <si>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</si>
  <si>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</si>
  <si>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</si>
  <si>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</si>
  <si>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</si>
  <si>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</si>
  <si>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</si>
  <si>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</si>
  <si>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</si>
  <si>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</si>
  <si>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</si>
  <si>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</si>
  <si>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</si>
  <si>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</si>
  <si>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</si>
  <si>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</si>
  <si>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</si>
  <si>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</si>
  <si>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</si>
  <si>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</si>
  <si>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</si>
  <si>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</si>
  <si>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</si>
  <si>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</si>
  <si>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</si>
  <si>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</si>
  <si>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</si>
  <si>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</si>
  <si>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</si>
  <si>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</si>
  <si>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</si>
  <si>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</si>
  <si>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</si>
  <si>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</si>
  <si>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</si>
  <si>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</si>
  <si>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</si>
  <si>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</si>
  <si>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</si>
  <si>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</si>
  <si>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</si>
  <si>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</si>
  <si>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</si>
  <si>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</si>
  <si>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</si>
  <si>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</si>
  <si>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</si>
  <si>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</si>
  <si>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</si>
  <si>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</si>
  <si>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</si>
  <si>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</si>
  <si>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</si>
  <si>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</si>
  <si>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</si>
  <si>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</si>
  <si>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</si>
  <si>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</si>
  <si>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</si>
  <si>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</si>
  <si>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</si>
  <si>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</si>
  <si>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</si>
  <si>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</si>
  <si>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</si>
  <si>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</si>
  <si>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</si>
  <si>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</si>
  <si>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</si>
  <si>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</si>
  <si>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</si>
  <si>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</si>
  <si>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</si>
  <si>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</si>
  <si>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</si>
  <si>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</si>
  <si>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</si>
  <si>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</si>
  <si>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</si>
  <si>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</si>
  <si>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</si>
  <si>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</si>
  <si>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</si>
  <si>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</si>
  <si>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</si>
  <si>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</si>
  <si>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</si>
  <si>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</si>
  <si>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</si>
  <si>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</si>
  <si>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</si>
  <si>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</si>
  <si>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</si>
  <si>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</si>
  <si>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</si>
  <si>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</si>
  <si>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</si>
  <si>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</si>
  <si>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</si>
  <si>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</si>
  <si>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</si>
  <si>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</si>
  <si>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</si>
  <si>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r>
      <t xml:space="preserve">Demolishing cement concrete manually / by mechanical means and disposal of material within 50 metres lead as per direction of Engineer in charge.  Nominal concrete 1:3:6 or richer mix (i/c equivalent design mix) </t>
    </r>
    <r>
      <rPr>
        <b/>
        <sz val="10"/>
        <rFont val="Times New Roman"/>
        <family val="1"/>
      </rPr>
      <t xml:space="preserve">(15.2.1) </t>
    </r>
    <r>
      <rPr>
        <sz val="10"/>
        <rFont val="Times New Roman"/>
        <family val="1"/>
      </rPr>
      <t xml:space="preserve">           </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</si>
  <si>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 xml:space="preserve">(15.7.4)  </t>
    </r>
    <r>
      <rPr>
        <sz val="10"/>
        <rFont val="Times New Roman"/>
        <family val="1"/>
      </rPr>
      <t xml:space="preserve">                                             </t>
    </r>
  </si>
  <si>
    <t>Providing and laying in position cement concrete of specified grade excluding the cost of centering and shuttering - All work up to plinth level :</t>
  </si>
  <si>
    <r>
      <t xml:space="preserve">1:4:8 (1 Cement : 4 coarse sand (zone-III) : 8 graded stone </t>
    </r>
    <r>
      <rPr>
        <b/>
        <sz val="10"/>
        <rFont val="Times New Roman"/>
        <family val="1"/>
      </rPr>
      <t>(4.1.8)</t>
    </r>
    <r>
      <rPr>
        <sz val="10"/>
        <rFont val="Times New Roman"/>
        <family val="1"/>
      </rPr>
      <t xml:space="preserve">
aggregate 40 mm nominal size)</t>
    </r>
  </si>
  <si>
    <r>
      <t xml:space="preserve">1:2:4 (1 Cement : 2 coarse sand : 4 graded stone  aggregate 20 mm nominal size) </t>
    </r>
    <r>
      <rPr>
        <b/>
        <sz val="10"/>
        <rFont val="Times New Roman"/>
        <family val="1"/>
      </rPr>
      <t>(4.1.3)</t>
    </r>
  </si>
  <si>
    <r>
      <t xml:space="preserve">Dismantling old plaster or skirting raking out joints and cleaning the surface for plaster including disposal of rubbish to the dumping ground within 50 metres lead. </t>
    </r>
    <r>
      <rPr>
        <b/>
        <sz val="10"/>
        <rFont val="Times New Roman"/>
        <family val="1"/>
      </rPr>
      <t>(15.56)</t>
    </r>
  </si>
  <si>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</si>
  <si>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</si>
  <si>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</si>
  <si>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t>
    </r>
    <r>
      <rPr>
        <b/>
        <sz val="10"/>
        <rFont val="Times New Roman"/>
        <family val="1"/>
      </rPr>
      <t>(21.2.1)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</si>
  <si>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0"/>
        <rFont val="Times New Roman"/>
        <family val="1"/>
      </rPr>
      <t>(21.3.2)</t>
    </r>
  </si>
  <si>
    <r>
      <t>Providing and fixing aluminium handles ISI marked anodised (anodic coating not less than grade AC 10 as per IS : 1868) transparent or dyed to required colour or shade with necessary screws etc. complete:</t>
    </r>
    <r>
      <rPr>
        <b/>
        <sz val="10"/>
        <rFont val="Times New Roman"/>
        <family val="1"/>
      </rPr>
      <t xml:space="preserve"> </t>
    </r>
    <r>
      <rPr>
        <sz val="10"/>
        <rFont val="Times New Roman"/>
        <family val="1"/>
      </rPr>
      <t xml:space="preserve">125 mm </t>
    </r>
    <r>
      <rPr>
        <b/>
        <sz val="10"/>
        <rFont val="Times New Roman"/>
        <family val="1"/>
      </rPr>
      <t>(9.100.1)</t>
    </r>
  </si>
  <si>
    <r>
      <t xml:space="preserve">Providing and fixing 100mm brass locks (best make of approved quality) for aluminium doors including necessary cutting and making good etc.complete. </t>
    </r>
    <r>
      <rPr>
        <b/>
        <sz val="10"/>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</si>
  <si>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</si>
  <si>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r>
      <t xml:space="preserve">Providing and fixing aluminium hanging floor door stopper ISI marked anodised (anodic coating not less than grade AC 10 as per IS : 1868)  transparent  or  dyed to required colour and shade  with  necessary screws etc. complete. Twin rubber stopper </t>
    </r>
    <r>
      <rPr>
        <b/>
        <sz val="10"/>
        <rFont val="Times New Roman"/>
        <family val="1"/>
      </rPr>
      <t>(9.101.2)</t>
    </r>
  </si>
  <si>
    <r>
      <t xml:space="preserve">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t>
    </r>
    <r>
      <rPr>
        <b/>
        <sz val="10"/>
        <rFont val="Times New Roman"/>
        <family val="1"/>
      </rPr>
      <t>(11.49.2)</t>
    </r>
  </si>
  <si>
    <r>
      <t xml:space="preserve">Brick work with common burnt clay F.P.S. (non modular) bricks of class designation 7.5 in superstructure above plinth level up to floor V level in all shapes and sizes in :Cement mortar 1:6 (1 cement : 6 coarse sand) </t>
    </r>
    <r>
      <rPr>
        <b/>
        <sz val="10"/>
        <rFont val="Times New Roman"/>
        <family val="1"/>
      </rPr>
      <t>(6.4.2)</t>
    </r>
  </si>
  <si>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0"/>
        <rFont val="Times New Roman"/>
        <family val="1"/>
      </rPr>
      <t>(16.64)</t>
    </r>
  </si>
  <si>
    <r>
      <t xml:space="preserve">Half brick masonry with common burnt clay F.P.S. (non modular) bricks of class designation 75 in superstructure above plinth level up to floor V level  : Cement mortar 1:4 (1 Cement : 4 coarse sand) </t>
    </r>
    <r>
      <rPr>
        <b/>
        <sz val="10"/>
        <rFont val="Times New Roman"/>
        <family val="1"/>
      </rPr>
      <t>(6.13.2)</t>
    </r>
  </si>
  <si>
    <r>
      <t xml:space="preserve">12 mm cement plaster of mix :  1:6 (1 cement : 6 coarse sand)  </t>
    </r>
    <r>
      <rPr>
        <b/>
        <sz val="10"/>
        <rFont val="Times New Roman"/>
        <family val="1"/>
      </rPr>
      <t xml:space="preserve"> (13.4.2) </t>
    </r>
    <r>
      <rPr>
        <sz val="10"/>
        <rFont val="Times New Roman"/>
        <family val="1"/>
      </rPr>
      <t xml:space="preserve">                                 </t>
    </r>
  </si>
  <si>
    <r>
      <t xml:space="preserve">15 mm cement plaster on rough side of single or half brick wall  of mix :1:6 (1 cement : 6 coarse sand) </t>
    </r>
    <r>
      <rPr>
        <b/>
        <sz val="10"/>
        <rFont val="Times New Roman"/>
        <family val="1"/>
      </rPr>
      <t>(13.5.2)</t>
    </r>
    <r>
      <rPr>
        <sz val="10"/>
        <rFont val="Times New Roman"/>
        <family val="1"/>
      </rPr>
      <t xml:space="preserve">                            </t>
    </r>
  </si>
  <si>
    <r>
      <t xml:space="preserve">Providing and fixing soil, waste and vent pipes :  100 mm dia. Centrifugally cast (spun) iron socket &amp; spigot (S &amp;S) pipe as per IS :3989 </t>
    </r>
    <r>
      <rPr>
        <b/>
        <sz val="10"/>
        <rFont val="Times New Roman"/>
        <family val="1"/>
      </rPr>
      <t>(17.35.1.2)</t>
    </r>
  </si>
  <si>
    <r>
      <t xml:space="preserve">Providing lead caulked joints to sand cast iron/centrifugally cast (spun) iron pipes and fittings of diameter:    100 mm  </t>
    </r>
    <r>
      <rPr>
        <b/>
        <sz val="10"/>
        <rFont val="Times New Roman"/>
        <family val="1"/>
      </rPr>
      <t>(17.58.1)</t>
    </r>
  </si>
  <si>
    <r>
      <t xml:space="preserve">Providing and fixing bend of required degree with access door, insertion rubber washer 3 mm thick, bolts and nuts complete.   100 mm Sand cast iron S&amp;S as per IS:- 3989 </t>
    </r>
    <r>
      <rPr>
        <b/>
        <sz val="10"/>
        <rFont val="Times New Roman"/>
        <family val="1"/>
      </rPr>
      <t>(17.38.1.2)</t>
    </r>
  </si>
  <si>
    <r>
      <t xml:space="preserve">Providing and fixing plain bend of required degree. 100 mm  Sand cast iron S&amp;S as per IS: - 3989 </t>
    </r>
    <r>
      <rPr>
        <b/>
        <sz val="10"/>
        <rFont val="Times New Roman"/>
        <family val="1"/>
      </rPr>
      <t>(17.39.1.2)</t>
    </r>
  </si>
  <si>
    <r>
      <t xml:space="preserve">Providing and fixing single equal plain junction of required  degree. 100x100x100mm  Sand cast iron S&amp;S as per IS: - 3989 </t>
    </r>
    <r>
      <rPr>
        <b/>
        <sz val="10"/>
        <rFont val="Times New Roman"/>
        <family val="1"/>
      </rPr>
      <t>(17.44.1.2)</t>
    </r>
  </si>
  <si>
    <r>
      <t xml:space="preserve">Providing and fixing trap of self cleansing design with screwed down or hinged grating with or without vent arm complete, including cost of cutting and making good the walls and floors : 100 mm inlet and 100 mm outlet Sand cast iron S&amp;S as per IS: - 3989 </t>
    </r>
    <r>
      <rPr>
        <b/>
        <sz val="10"/>
        <rFont val="Times New Roman"/>
        <family val="1"/>
      </rPr>
      <t>(17.60.1.1)</t>
    </r>
  </si>
  <si>
    <r>
      <t>Providing and fixing 100mm sand cast Iron grating for gully trap.</t>
    </r>
    <r>
      <rPr>
        <b/>
        <sz val="10"/>
        <rFont val="Times New Roman"/>
        <family val="1"/>
      </rPr>
      <t>(17.29)</t>
    </r>
  </si>
  <si>
    <r>
      <t xml:space="preserve">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t>
    </r>
    <r>
      <rPr>
        <b/>
        <sz val="10"/>
        <rFont val="Times New Roman"/>
        <family val="1"/>
      </rPr>
      <t>(17.1.1)</t>
    </r>
  </si>
  <si>
    <r>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t>
    </r>
    <r>
      <rPr>
        <b/>
        <sz val="10"/>
        <rFont val="Times New Roman"/>
        <family val="1"/>
      </rPr>
      <t>(17.2.1)</t>
    </r>
  </si>
  <si>
    <r>
      <t xml:space="preserve">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t>
    </r>
    <r>
      <rPr>
        <b/>
        <sz val="10"/>
        <rFont val="Times New Roman"/>
        <family val="1"/>
      </rPr>
      <t>(17.7.2)</t>
    </r>
  </si>
  <si>
    <r>
      <t xml:space="preserve">Providing and fixing P.V.C. waste pipe for sink or wash basin including P.V.C. waste fittings complete. Semi rigid pipe  32 mm dia </t>
    </r>
    <r>
      <rPr>
        <b/>
        <sz val="10"/>
        <rFont val="Times New Roman"/>
        <family val="1"/>
      </rPr>
      <t>(17.28.1.1)</t>
    </r>
  </si>
  <si>
    <r>
      <t xml:space="preserve">Providing and fixing 600x450 mm beveled edge mirror of superior glass (of approved quality) complete with 6 mm thick hard board ground fixed to wooden cleats with C.P. brass screws and washers complete. </t>
    </r>
    <r>
      <rPr>
        <b/>
        <sz val="10"/>
        <rFont val="Times New Roman"/>
        <family val="1"/>
      </rPr>
      <t>(17.31)</t>
    </r>
  </si>
  <si>
    <r>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t>
    </r>
    <r>
      <rPr>
        <b/>
        <sz val="10"/>
        <rFont val="Times New Roman"/>
        <family val="1"/>
      </rPr>
      <t>(19.21.1)</t>
    </r>
  </si>
  <si>
    <t xml:space="preserve">Providing and fixing G.I. pipes complete with G.I. fittings and clamps,including cutting and making good the walls etc.
Internal work - exposed on wall </t>
  </si>
  <si>
    <r>
      <t xml:space="preserve">15mm dia. nominal bore  </t>
    </r>
    <r>
      <rPr>
        <b/>
        <sz val="10"/>
        <rFont val="Times New Roman"/>
        <family val="1"/>
      </rPr>
      <t>(18.10.1)</t>
    </r>
  </si>
  <si>
    <r>
      <t xml:space="preserve">25mm dia. nominal bore </t>
    </r>
    <r>
      <rPr>
        <b/>
        <sz val="10"/>
        <rFont val="Times New Roman"/>
        <family val="1"/>
      </rPr>
      <t>(18.10.3)</t>
    </r>
  </si>
  <si>
    <r>
      <t xml:space="preserve">Providing and fixing C.P. brass bib cock of approved quality conforming to IS:8931 15 mm nominal bore </t>
    </r>
    <r>
      <rPr>
        <b/>
        <sz val="10"/>
        <rFont val="Times New Roman"/>
        <family val="1"/>
      </rPr>
      <t>(18.49.1)</t>
    </r>
  </si>
  <si>
    <r>
      <t xml:space="preserve">Providing and fixing C.P. brass stop cock (concealed)  of standard design  and of approved make conforming to IS:8931 15 mm nominal bore </t>
    </r>
    <r>
      <rPr>
        <b/>
        <sz val="10"/>
        <rFont val="Times New Roman"/>
        <family val="1"/>
      </rPr>
      <t>(18.52.1)</t>
    </r>
  </si>
  <si>
    <r>
      <t>Making connection of G.I. distribution branch with G.I.main of following sizes by providing and fixing tee,including cutting and threading the pipe etc. complete. 25 to 40 mm nominal bore</t>
    </r>
    <r>
      <rPr>
        <b/>
        <sz val="10"/>
        <rFont val="Times New Roman"/>
        <family val="1"/>
      </rPr>
      <t xml:space="preserve"> (18.13.1)</t>
    </r>
  </si>
  <si>
    <r>
      <t xml:space="preserve">Painting G.I. pipes and fittings with synthetic enamel white paint with two coats over a ready mixed priming coat, both of approved quality for new work. 25 mm diameter pipe. </t>
    </r>
    <r>
      <rPr>
        <b/>
        <sz val="10"/>
        <rFont val="Times New Roman"/>
        <family val="1"/>
      </rPr>
      <t>(18.38.3)</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</si>
  <si>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</si>
  <si>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0"/>
        <rFont val="Times New Roman"/>
        <family val="1"/>
      </rPr>
      <t>(11.37)</t>
    </r>
  </si>
  <si>
    <r>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t>
    </r>
    <r>
      <rPr>
        <b/>
        <sz val="10"/>
        <rFont val="Times New Roman"/>
        <family val="1"/>
      </rPr>
      <t>(17.5.1)</t>
    </r>
  </si>
  <si>
    <r>
      <t xml:space="preserve">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0"/>
        <rFont val="Times New Roman"/>
        <family val="1"/>
      </rPr>
      <t>(9.20.2)</t>
    </r>
  </si>
  <si>
    <r>
      <t xml:space="preserve">Providing and fixing aluminium sliding door bolts, ISI marked anodised (anodic coating not less than grade AC 10 as per IS : 1868), transparent or dyed to required colour or shade, with nuts and screws etc. complete : 250x16 mm </t>
    </r>
    <r>
      <rPr>
        <b/>
        <sz val="10"/>
        <rFont val="Times New Roman"/>
        <family val="1"/>
      </rPr>
      <t>(9.96.2)</t>
    </r>
  </si>
  <si>
    <r>
      <t xml:space="preserve">Providing and fixing fly proof stainless steel grade 304 wire gauge, to windows and clerestory windows using wire gauge with average width of aperture 1.4 mm in both directions with wire of dia. 0.50 mm all complete.With 12 mm mild steel U beading </t>
    </r>
    <r>
      <rPr>
        <b/>
        <sz val="10"/>
        <rFont val="Times New Roman"/>
        <family val="1"/>
      </rPr>
      <t>(9.135.2)</t>
    </r>
  </si>
  <si>
    <r>
      <t xml:space="preserve">Providing and fixing M.S. grills of required pattern in frames of windows etc. with M.S. flats, square or round bars etc. all complete. Fixed to steel windows by welding </t>
    </r>
    <r>
      <rPr>
        <b/>
        <sz val="10"/>
        <rFont val="Times New Roman"/>
        <family val="1"/>
      </rPr>
      <t>(9.48.1)</t>
    </r>
  </si>
  <si>
    <r>
      <t xml:space="preserve">Providing and fixing factory made uPVC white colour fixed glazed windows/ventilators comprising of uPVC multi-chambered frame and mullion (where ever required) extruded profiles duly reinforced with 1.60 ± 0.2 mm thick galvanized mild steel section made from roll forming process of required length (shape &amp; size according to uPVC profile),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t>
    </r>
    <r>
      <rPr>
        <b/>
        <sz val="10"/>
        <rFont val="Times New Roman"/>
        <family val="1"/>
      </rPr>
      <t>Note:</t>
    </r>
    <r>
      <rPr>
        <sz val="10"/>
        <rFont val="Times New Roman"/>
        <family val="1"/>
      </rPr>
      <t xml:space="preserve"> For uPVC frame, sash and mullion extruded profiles minus 5% tolerance in dimension i.e. in depth &amp; width of profile shall be acceptable. </t>
    </r>
    <r>
      <rPr>
        <b/>
        <sz val="10"/>
        <rFont val="Times New Roman"/>
        <family val="1"/>
      </rPr>
      <t xml:space="preserve">Variation in profile dimension in higher side shall be accepted but no extra payment on this account shall be made. Fixed window / ventilator made of (small series) frame 47 x 50 mm &amp; mullion 47 x 68 mm both having wall thickness of 1.9 ± 0.2 mm and single glazing bead of appropriate dimension. (Area upto 0.75 sqm.) (9.147B.1)          </t>
    </r>
    <r>
      <rPr>
        <sz val="10"/>
        <rFont val="Times New Roman"/>
        <family val="1"/>
      </rPr>
      <t xml:space="preserve">   </t>
    </r>
  </si>
  <si>
    <r>
      <t xml:space="preserve">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sealent shall be paid separately)
</t>
    </r>
    <r>
      <rPr>
        <b/>
        <sz val="10"/>
        <rFont val="Times New Roman"/>
        <family val="1"/>
      </rPr>
      <t>Note:</t>
    </r>
    <r>
      <rPr>
        <sz val="10"/>
        <rFont val="Times New Roman"/>
        <family val="1"/>
      </rPr>
      <t xml:space="preserve"> For uPVC frame and sash extruded profiles minus 5% tolerance in dimension i.e. in depth &amp; width of profile shall be acceptable. </t>
    </r>
    <r>
      <rPr>
        <b/>
        <sz val="10"/>
        <rFont val="Times New Roman"/>
        <family val="1"/>
      </rPr>
      <t xml:space="preserve">Variation in profile dimension in higher side shall be accepted but no extra payment on this account shall be made.    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  </t>
    </r>
  </si>
  <si>
    <r>
      <t xml:space="preserve">Finishing walls with Acrylic Smooth exterior paint of required shade:Old work ( Two or more coats applied @ 1.67 ltr /10sqm.) on existing cement paint surface ) </t>
    </r>
    <r>
      <rPr>
        <b/>
        <sz val="10"/>
        <rFont val="Times New Roman"/>
        <family val="1"/>
      </rPr>
      <t>(13.111.1)</t>
    </r>
  </si>
  <si>
    <r>
      <t xml:space="preserve">Painting with synthetic enamel paint of approved brand and
manufacture of required colour to give an even shade : One or more coats on old work </t>
    </r>
    <r>
      <rPr>
        <b/>
        <sz val="10"/>
        <rFont val="Times New Roman"/>
        <family val="1"/>
      </rPr>
      <t>(13.90.1)</t>
    </r>
  </si>
  <si>
    <r>
      <t xml:space="preserve">Distempering with 1st quality acrylic distember (Ready mix) having VOC content less than 50 grams/ litre of approved brand and manufacture to give an even shade :Old work (one or more coats) </t>
    </r>
    <r>
      <rPr>
        <b/>
        <sz val="10"/>
        <rFont val="Times New Roman"/>
        <family val="1"/>
      </rPr>
      <t>(13.90.1)</t>
    </r>
  </si>
  <si>
    <r>
      <t xml:space="preserve">Providing and applying fibre reinforced elastomeric liquid water proofing membrane with resilient acrylic polymers having Sun Reflectivity Index (SRI) of 105 on top of concrete roof in three coats @10.76 litre/ 10 sqm. One coat of self-priming of elastomeric water 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 </t>
    </r>
    <r>
      <rPr>
        <b/>
        <sz val="10"/>
        <rFont val="Times New Roman"/>
        <family val="1"/>
      </rPr>
      <t>(22.22A)</t>
    </r>
    <r>
      <rPr>
        <sz val="10"/>
        <rFont val="Times New Roman"/>
        <family val="1"/>
      </rPr>
      <t xml:space="preserve">                         </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</si>
  <si>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</si>
  <si>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cum</t>
  </si>
  <si>
    <t>Contract No:   IIT(BHU)/IWD/</t>
  </si>
  <si>
    <r>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t>
    </r>
    <r>
      <rPr>
        <b/>
        <sz val="10"/>
        <rFont val="Times New Roman"/>
        <family val="1"/>
      </rPr>
      <t xml:space="preserve"> (21.1.1.1)</t>
    </r>
  </si>
  <si>
    <r>
      <t xml:space="preserve">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t>
    </r>
    <r>
      <rPr>
        <b/>
        <sz val="10"/>
        <rFont val="Times New Roman"/>
        <family val="1"/>
      </rPr>
      <t>(11.47.2)</t>
    </r>
  </si>
  <si>
    <r>
      <t xml:space="preserve">Providing and fixing aluminium tower bolts, ISI marked, anodised (anodiccoating not less than grade AC 10 as per IS : 1868 ) transparent or dyed to required colour or shade, with necessary screws etc. complete :250x10 mm </t>
    </r>
    <r>
      <rPr>
        <b/>
        <sz val="10"/>
        <rFont val="Times New Roman"/>
        <family val="1"/>
      </rPr>
      <t>(9.97.2)</t>
    </r>
  </si>
  <si>
    <r>
      <t xml:space="preserve">Dismantling doors, windows and clerestory windows (steel or wood) shutter including chowkhats, architrave, holdfasts etc. complete and stacking within 50 metres lead : of area beyond 3 sq. metres </t>
    </r>
    <r>
      <rPr>
        <b/>
        <sz val="10"/>
        <rFont val="Times New Roman"/>
        <family val="1"/>
      </rPr>
      <t>(15.12.2)</t>
    </r>
  </si>
  <si>
    <r>
      <t xml:space="preserve">Providing and fixing on wall face unplasticised - Rigid PVC rain water pipes conforming to IS : 13592 Type A including jointing with seal ring conforming to  IS : 5382 leaving 10 mm gap for thermal expansion.  (i) Single socketed pipes 110 mm diameter </t>
    </r>
    <r>
      <rPr>
        <b/>
        <sz val="10"/>
        <rFont val="Times New Roman"/>
        <family val="1"/>
      </rPr>
      <t>(12.41.2)</t>
    </r>
  </si>
  <si>
    <t>Providing and fixing on wall face unplasticised - PVC moulded fittings/accessories for unplasticised - Rigid PVC rain water pipes conforming to IS : 13592  Type A including jointing with seal ring conforming to IS : 5382 leaving 10 mm gap for thermal expansion.</t>
  </si>
  <si>
    <r>
      <t xml:space="preserve">Bend  87.5° 110 mm </t>
    </r>
    <r>
      <rPr>
        <b/>
        <sz val="10"/>
        <rFont val="Times New Roman"/>
        <family val="1"/>
      </rPr>
      <t>(12.42.5.2)</t>
    </r>
  </si>
  <si>
    <r>
      <t xml:space="preserve">Shoe (Plain) 110 mm Shoe </t>
    </r>
    <r>
      <rPr>
        <b/>
        <sz val="10"/>
        <rFont val="Times New Roman"/>
        <family val="1"/>
      </rPr>
      <t>(12.42.6.2)</t>
    </r>
  </si>
  <si>
    <r>
      <t xml:space="preserve">Coupler 110 mm </t>
    </r>
    <r>
      <rPr>
        <b/>
        <sz val="10"/>
        <rFont val="Times New Roman"/>
        <family val="1"/>
      </rPr>
      <t>(12.42.1.2)</t>
    </r>
  </si>
  <si>
    <r>
      <t xml:space="preserve">Providing and fixing ISI marked flush door shutters conforming to IS 2202 (part1) non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0"/>
        <rFont val="Times New Roman"/>
        <family val="1"/>
      </rPr>
      <t>(9.21.2)</t>
    </r>
  </si>
  <si>
    <r>
      <t xml:space="preserve">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 </t>
    </r>
    <r>
      <rPr>
        <b/>
        <sz val="10"/>
        <rFont val="Times New Roman"/>
        <family val="1"/>
      </rPr>
      <t>(16.17.1)</t>
    </r>
  </si>
  <si>
    <r>
      <t xml:space="preserve">Surface dressing of the ground including removing vegetation and inequalities not exceeding 15 cm deep and disposal of rubbish, lead up to 50 m and lift up to 1.5 m. All kinds of soil </t>
    </r>
    <r>
      <rPr>
        <b/>
        <sz val="10"/>
        <rFont val="Times New Roman"/>
        <family val="1"/>
      </rPr>
      <t>(2.28.1)</t>
    </r>
  </si>
  <si>
    <t>Sqm</t>
  </si>
  <si>
    <t xml:space="preserve">sqm </t>
  </si>
  <si>
    <t>kg</t>
  </si>
  <si>
    <t xml:space="preserve">Nos. </t>
  </si>
  <si>
    <t>metre</t>
  </si>
  <si>
    <t>Nos.</t>
  </si>
  <si>
    <t>kg.</t>
  </si>
  <si>
    <t>Mtrs.</t>
  </si>
  <si>
    <t>Name of Work: Renovation of toilet left side of room CR-108, tiles flooring and painting  work in  chamber of Dr. Subrata Panda, P/F of aluminium partition and painting work in Laboratory of Dr. Kundan Kumar, P/F of water connection, laboratory sink in Department of Ceramic Engineering and Renovation of G-14 Generator Room, Supercomputing Center and Repair to patch plaster scrapping, putty, Distempering in Proctor office and Repair mantanaice works of Warden Qtr. no. 2 Rajputana hostel, IIT (BHU) Varanasi</t>
  </si>
  <si>
    <t xml:space="preserve">Demolishing cement concrete manually / by mechanical means and disposal of material within 50 metres lead as per direction of Engineer in charge.  Nominal concrete 1:3:6 or richer mix (i/c equivalent design mix) (15.2.1)            </t>
  </si>
  <si>
    <t xml:space="preserve">Demolishing brick work manually / by mechanical means including stacking of serviceable material and disposal of unserviceable material within 50 metres lead as per direction of Engineer-in-charge: In cement mortar   (15.7.4)                                               </t>
  </si>
  <si>
    <t>1:4:8 (1 Cement : 4 coarse sand (zone-III) : 8 graded stone (4.1.8)
aggregate 40 mm nominal size)</t>
  </si>
  <si>
    <t>1:2:4 (1 Cement : 2 coarse sand : 4 graded stone  aggregate 20 mm nominal size) (4.1.3)</t>
  </si>
  <si>
    <t>Dismantling old plaster or skirting raking out joints and cleaning the surface for plaster including disposal of rubbish to the dumping ground within 50 metres lead. (15.56)</t>
  </si>
  <si>
    <t xml:space="preserve">Removing dry or oil bound distemper, water proofing cement paint and the like by scrapping, sand papering and preparing the surface smooth including necessary repairs to scratches etc. complete. (13.91)    </t>
  </si>
  <si>
    <t>Providing and applying white cement based putty of average thickness 1mm, of approved brand and manufacturer, over the plastered wall surface to prepare the surface even and smooth complete. (13.80)</t>
  </si>
  <si>
    <t>Distempering with oil bound washable distemper of approved brand and manufacture to give an even shade New work (two or more coats) over and including water thinnable priming coat with cement primer  (13.41.1)</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</si>
  <si>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</si>
  <si>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</si>
  <si>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</si>
  <si>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Providing and fixing aluminium handles ISI marked anodised (anodic coating not less than grade AC 10 as per IS : 1868) transparent or dyed to required colour or shade with necessary screws etc. complete: 125 mm (9.100.1)</t>
  </si>
  <si>
    <t>Providing and fixing 100mm brass locks (best make of approved quality) for aluminium doors including necessary cutting and making good etc.complete. (21.13)</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</si>
  <si>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</si>
  <si>
    <t>Providing and fixing aluminium hanging floor door stopper ISI marked anodised (anodic coating not less than grade AC 10 as per IS : 1868)  transparent  or  dyed to required colour and shade  with  necessary screws etc. complete. Twin rubber stopper (9.101.2)</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</si>
  <si>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(11.49.2)</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</si>
  <si>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(11.47.2)</t>
  </si>
  <si>
    <t>Brick work with common burnt clay F.P.S. (non modular) bricks of class designation 7.5 in superstructure above plinth level up to floor V level in all shapes and sizes in :Cement mortar 1:6 (1 cement : 6 coarse sand) (6.4.2)</t>
  </si>
  <si>
    <t>Providing and laying 75 mm thick compacted bed of dry brick
aggregate of 40 mm thick nominal size including spreading, well
ramming, consolidating and grouting with jamuna sand, including
finishing smooth etc. complete as per direction of Engineer-in-charge. (16.64)</t>
  </si>
  <si>
    <t>Half brick masonry with common burnt clay F.P.S. (non modular) bricks of class designation 75 in superstructure above plinth level up to floor V level  : Cement mortar 1:4 (1 Cement : 4 coarse sand) (6.13.2)</t>
  </si>
  <si>
    <t xml:space="preserve">12 mm cement plaster of mix :  1:6 (1 cement : 6 coarse sand)   (13.4.2)                                  </t>
  </si>
  <si>
    <t xml:space="preserve">15 mm cement plaster on rough side of single or half brick wall  of mix :1:6 (1 cement : 6 coarse sand) (13.5.2)                            </t>
  </si>
  <si>
    <t>Providing and fixing soil, waste and vent pipes :  100 mm dia. Centrifugally cast (spun) iron socket &amp; spigot (S &amp;S) pipe as per IS :3989 (17.35.1.2)</t>
  </si>
  <si>
    <t>Providing lead caulked joints to sand cast iron/centrifugally cast (spun) iron pipes and fittings of diameter:    100 mm  (17.58.1)</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</si>
  <si>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</si>
  <si>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</si>
  <si>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single equal plain junction of required  degree. 100x100x100mm  Sand cast iron S&amp;S as per IS: - 3989 (17.44.1.2)</t>
  </si>
  <si>
    <t>Providing and fixing trap of self cleansing design with screwed down or hinged grating with or without vent arm complete, including cost of cutting and making good the walls and floors : 100 mm inlet and 100 mm outlet Sand cast iron S&amp;S as per IS: - 3989 (17.60.1.1)</t>
  </si>
  <si>
    <t>Providing and fixing 100mm sand cast Iron grating for gully trap.(17.29)</t>
  </si>
  <si>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(17.1.1)</t>
  </si>
  <si>
    <t>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(17.2.1)</t>
  </si>
  <si>
    <t>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(17.7.2)</t>
  </si>
  <si>
    <t>Providing and fixing P.V.C. waste pipe for sink or wash basin including P.V.C. waste fittings complete. Semi rigid pipe  32 mm dia (17.28.1.1)</t>
  </si>
  <si>
    <t>Providing and fixing 600x450 mm beveled edge mirror of superior glass (of approved quality) complete with 6 mm thick hard board ground fixed to wooden cleats with C.P. brass screws and washers complete. (17.31)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</si>
  <si>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(19.21.1)</t>
  </si>
  <si>
    <t>15mm dia. nominal bore  (18.10.1)</t>
  </si>
  <si>
    <t>25mm dia. nominal bore (18.10.3)</t>
  </si>
  <si>
    <t>Providing and fixing C.P. brass bib cock of approved quality conforming to IS:8931 15 mm nominal bore (18.49.1)</t>
  </si>
  <si>
    <t>Providing and fixing C.P. brass stop cock (concealed)  of standard design  and of approved make conforming to IS:8931 15 mm nominal bore (18.52.1)</t>
  </si>
  <si>
    <t>Making connection of G.I. distribution branch with G.I.main of following sizes by providing and fixing tee,including cutting and threading the pipe etc. complete. 25 to 40 mm nominal bore (18.13.1)</t>
  </si>
  <si>
    <t>Painting G.I. pipes and fittings with synthetic enamel white paint with two coats over a ready mixed priming coat, both of approved quality for new work. 25 mm diameter pipe. (18.38.3)</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</si>
  <si>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</si>
  <si>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(11.37)</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</si>
  <si>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(17.5.1)</t>
  </si>
  <si>
    <t>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t>
  </si>
  <si>
    <t>Providing and fixing aluminium sliding door bolts, ISI marked anodised (anodic coating not less than grade AC 10 as per IS : 1868), transparent or dyed to required colour or shade, with nuts and screws etc. complete : 250x16 mm (9.96.2)</t>
  </si>
  <si>
    <t>Providing and fixing aluminium tower bolts, ISI marked, anodised (anodiccoating not less than grade AC 10 as per IS : 1868 ) transparent or dyed to required colour or shade, with necessary screws etc. complete :250x10 mm (9.97.2)</t>
  </si>
  <si>
    <t>Providing and fixing fly proof stainless steel grade 304 wire gauge, to windows and clerestory windows using wire gauge with average width of aperture 1.4 mm in both directions with wire of dia. 0.50 mm all complete.With 12 mm mild steel U beading (9.135.2)</t>
  </si>
  <si>
    <t>Dismantling doors, windows and clerestory windows (steel or wood) shutter including chowkhats, architrave, holdfasts etc. complete and stacking within 50 metres lead : of area beyond 3 sq. metres (15.12.2)</t>
  </si>
  <si>
    <t>Providing and fixing M.S. grills of required pattern in frames of windows etc. with M.S. flats, square or round bars etc. all complete. Fixed to steel windows by welding (9.48.1)</t>
  </si>
  <si>
    <t xml:space="preserve">Providing and fixing factory made uPVC white colour fixed glazed windows/ventilators comprising of uPVC multi-chambered frame and mullion (where ever required) extruded profiles duly reinforced with 1.60 ± 0.2 mm thick galvanized mild steel section made from roll forming process of required length (shape &amp; size according to uPVC profile),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Note: For uPVC frame, sash and mullion extruded profiles minus 5% tolerance in dimension i.e. in depth &amp; width of profile shall be acceptable. Variation in profile dimension in higher side shall be accepted but no extra payment on this account shall be made. Fixed window / ventilator made of (small series) frame 47 x 50 mm &amp; mullion 47 x 68 mm both having wall thickness of 1.9 ± 0.2 mm and single glazing bead of appropriate dimension. (Area upto 0.75 sqm.) (9.147B.1)             </t>
  </si>
  <si>
    <t xml:space="preserve">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sealent shall be paid separately)
Note: For uPVC frame and sash extruded profiles minus 5% tolerance in dimension i.e. in depth &amp; width of profile shall be acceptable. Variation in profile dimension in higher side shall be accepted but no extra payment on this account shall be made.    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  </t>
  </si>
  <si>
    <t>Finishing walls with Acrylic Smooth exterior paint of required shade:Old work ( Two or more coats applied @ 1.67 ltr /10sqm.) on existing cement paint surface ) (13.111.1)</t>
  </si>
  <si>
    <t>Painting with synthetic enamel paint of approved brand and
manufacture of required colour to give an even shade : One or more coats on old work (13.90.1)</t>
  </si>
  <si>
    <t>Distempering with 1st quality acrylic distember (Ready mix) having VOC content less than 50 grams/ litre of approved brand and manufacture to give an even shade :Old work (one or more coats) (13.90.1)</t>
  </si>
  <si>
    <t xml:space="preserve">Providing and applying fibre reinforced elastomeric liquid water proofing membrane with resilient acrylic polymers having Sun Reflectivity Index (SRI) of 105 on top of concrete roof in three coats @10.76 litre/ 10 sqm. One coat of self-priming of elastomeric water 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 (22.22A)                         </t>
  </si>
  <si>
    <t>Providing and fixing on wall face unplasticised - Rigid PVC rain water pipes conforming to IS : 13592 Type A including jointing with seal ring conforming to  IS : 5382 leaving 10 mm gap for thermal expansion.  (i) Single socketed pipes 110 mm diameter (12.41.2)</t>
  </si>
  <si>
    <t>Bend  87.5° 110 mm (12.42.5.2)</t>
  </si>
  <si>
    <t>Shoe (Plain) 110 mm Shoe (12.42.6.2)</t>
  </si>
  <si>
    <t>Coupler 110 mm (12.42.1.2)</t>
  </si>
  <si>
    <t>Providing and fixing ISI marked flush door shutters conforming to IS 2202 (part1) non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(9.21.2)</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</si>
  <si>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 (16.17.1)</t>
  </si>
  <si>
    <t>Surface dressing of the ground including removing vegetation and inequalities not exceeding 15 cm deep and disposal of rubbish, lead up to 50 m and lift up to 1.5 m. All kinds of soil (2.28.1)</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</si>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</sst>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right style="thin"/>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Fill="1" applyBorder="1" applyAlignment="1">
      <alignment horizontal="center" wrapText="1"/>
    </xf>
    <xf numFmtId="0" fontId="25" fillId="0" borderId="21" xfId="0" applyFont="1" applyFill="1" applyBorder="1" applyAlignment="1">
      <alignment horizontal="justify" vertical="top" wrapText="1" shrinkToFit="1"/>
    </xf>
    <xf numFmtId="0" fontId="25" fillId="0" borderId="21" xfId="0" applyFont="1" applyFill="1" applyBorder="1" applyAlignment="1">
      <alignment horizontal="center" wrapText="1" shrinkToFit="1"/>
    </xf>
    <xf numFmtId="2" fontId="25" fillId="0" borderId="23" xfId="0" applyNumberFormat="1" applyFont="1" applyFill="1" applyBorder="1" applyAlignment="1">
      <alignment horizontal="center" wrapText="1"/>
    </xf>
    <xf numFmtId="0" fontId="25" fillId="0" borderId="21" xfId="0" applyFont="1" applyFill="1" applyBorder="1" applyAlignment="1">
      <alignment horizontal="justify" vertical="justify" wrapText="1"/>
    </xf>
    <xf numFmtId="2" fontId="7" fillId="35" borderId="13" xfId="56" applyNumberFormat="1" applyFont="1" applyFill="1" applyBorder="1" applyAlignment="1" applyProtection="1">
      <alignment horizontal="right" vertical="top"/>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3"/>
  <sheetViews>
    <sheetView showGridLines="0" zoomScale="70" zoomScaleNormal="70" zoomScalePageLayoutView="0" workbookViewId="0" topLeftCell="A1">
      <selection activeCell="B60" sqref="B60"/>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2" t="str">
        <f>B2&amp;" BoQ"</f>
        <v>Percentage BoQ</v>
      </c>
      <c r="B1" s="82"/>
      <c r="C1" s="82"/>
      <c r="D1" s="82"/>
      <c r="E1" s="82"/>
      <c r="F1" s="82"/>
      <c r="G1" s="82"/>
      <c r="H1" s="82"/>
      <c r="I1" s="82"/>
      <c r="J1" s="82"/>
      <c r="K1" s="82"/>
      <c r="L1" s="82"/>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3" t="s">
        <v>69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53.25" customHeight="1">
      <c r="A5" s="83" t="s">
        <v>203</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27" customHeight="1">
      <c r="A6" s="83" t="s">
        <v>182</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13.5"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54.75">
      <c r="A8" s="11" t="s">
        <v>66</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13.5">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48" customHeight="1">
      <c r="A14" s="22">
        <v>1</v>
      </c>
      <c r="B14" s="79" t="s">
        <v>126</v>
      </c>
      <c r="C14" s="24" t="s">
        <v>38</v>
      </c>
      <c r="D14" s="78">
        <v>1</v>
      </c>
      <c r="E14" s="88" t="s">
        <v>181</v>
      </c>
      <c r="F14" s="78">
        <v>1737.45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1737.45</v>
      </c>
      <c r="BB14" s="48">
        <f aca="true" t="shared" si="2" ref="BB14:BB24">BA14+SUM(N14:AZ14)</f>
        <v>1737.45</v>
      </c>
      <c r="BC14" s="37" t="str">
        <f aca="true" t="shared" si="3" ref="BC14:BC24">SpellNumber(L14,BB14)</f>
        <v>INR  One Thousand Seven Hundred &amp; Thirty Seven  and Paise Forty Five Only</v>
      </c>
      <c r="IA14" s="38">
        <v>1</v>
      </c>
      <c r="IB14" s="77" t="s">
        <v>204</v>
      </c>
      <c r="IC14" s="38" t="s">
        <v>38</v>
      </c>
      <c r="ID14" s="38">
        <v>1</v>
      </c>
      <c r="IE14" s="39" t="s">
        <v>181</v>
      </c>
      <c r="IF14" s="39" t="s">
        <v>42</v>
      </c>
      <c r="IG14" s="39" t="s">
        <v>36</v>
      </c>
      <c r="IH14" s="39">
        <v>123.223</v>
      </c>
      <c r="II14" s="39" t="s">
        <v>39</v>
      </c>
    </row>
    <row r="15" spans="1:243" s="38" customFormat="1" ht="38.25" customHeight="1">
      <c r="A15" s="22">
        <v>2</v>
      </c>
      <c r="B15" s="79" t="s">
        <v>127</v>
      </c>
      <c r="C15" s="24" t="s">
        <v>43</v>
      </c>
      <c r="D15" s="78">
        <v>1</v>
      </c>
      <c r="E15" s="88" t="s">
        <v>181</v>
      </c>
      <c r="F15" s="78">
        <v>1469.9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1469.9</v>
      </c>
      <c r="BB15" s="48">
        <f t="shared" si="2"/>
        <v>1469.9</v>
      </c>
      <c r="BC15" s="37" t="str">
        <f t="shared" si="3"/>
        <v>INR  One Thousand Four Hundred &amp; Sixty Nine  and Paise Ninety Only</v>
      </c>
      <c r="IA15" s="38">
        <v>2</v>
      </c>
      <c r="IB15" s="77" t="s">
        <v>205</v>
      </c>
      <c r="IC15" s="38" t="s">
        <v>43</v>
      </c>
      <c r="ID15" s="38">
        <v>1</v>
      </c>
      <c r="IE15" s="39" t="s">
        <v>181</v>
      </c>
      <c r="IF15" s="39" t="s">
        <v>44</v>
      </c>
      <c r="IG15" s="39" t="s">
        <v>45</v>
      </c>
      <c r="IH15" s="39">
        <v>213</v>
      </c>
      <c r="II15" s="39" t="s">
        <v>39</v>
      </c>
    </row>
    <row r="16" spans="1:243" s="38" customFormat="1" ht="33" customHeight="1">
      <c r="A16" s="22">
        <v>3</v>
      </c>
      <c r="B16" s="79" t="s">
        <v>128</v>
      </c>
      <c r="C16" s="24" t="s">
        <v>46</v>
      </c>
      <c r="D16" s="78"/>
      <c r="E16" s="88"/>
      <c r="F16" s="78"/>
      <c r="G16" s="41"/>
      <c r="H16" s="41"/>
      <c r="I16" s="40" t="s">
        <v>40</v>
      </c>
      <c r="J16" s="43">
        <f t="shared" si="0"/>
        <v>1</v>
      </c>
      <c r="K16" s="44" t="s">
        <v>41</v>
      </c>
      <c r="L16" s="44" t="s">
        <v>4</v>
      </c>
      <c r="M16" s="93"/>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0</v>
      </c>
      <c r="BB16" s="48">
        <f t="shared" si="2"/>
        <v>0</v>
      </c>
      <c r="BC16" s="37" t="str">
        <f t="shared" si="3"/>
        <v>INR Zero Only</v>
      </c>
      <c r="IA16" s="38">
        <v>3</v>
      </c>
      <c r="IB16" s="77" t="s">
        <v>128</v>
      </c>
      <c r="IC16" s="38" t="s">
        <v>46</v>
      </c>
      <c r="IE16" s="39"/>
      <c r="IF16" s="39" t="s">
        <v>35</v>
      </c>
      <c r="IG16" s="39" t="s">
        <v>47</v>
      </c>
      <c r="IH16" s="39">
        <v>10</v>
      </c>
      <c r="II16" s="39" t="s">
        <v>39</v>
      </c>
    </row>
    <row r="17" spans="1:243" s="38" customFormat="1" ht="40.5" customHeight="1">
      <c r="A17" s="22">
        <v>4</v>
      </c>
      <c r="B17" s="79" t="s">
        <v>129</v>
      </c>
      <c r="C17" s="24" t="s">
        <v>48</v>
      </c>
      <c r="D17" s="78">
        <v>0.5</v>
      </c>
      <c r="E17" s="88" t="s">
        <v>181</v>
      </c>
      <c r="F17" s="78">
        <v>5789.6</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2894.8</v>
      </c>
      <c r="BB17" s="48">
        <f t="shared" si="2"/>
        <v>2894.8</v>
      </c>
      <c r="BC17" s="37" t="str">
        <f t="shared" si="3"/>
        <v>INR  Two Thousand Eight Hundred &amp; Ninety Four  and Paise Eighty Only</v>
      </c>
      <c r="IA17" s="38">
        <v>4</v>
      </c>
      <c r="IB17" s="77" t="s">
        <v>206</v>
      </c>
      <c r="IC17" s="38" t="s">
        <v>48</v>
      </c>
      <c r="ID17" s="38">
        <v>0.5</v>
      </c>
      <c r="IE17" s="39" t="s">
        <v>181</v>
      </c>
      <c r="IF17" s="39" t="s">
        <v>49</v>
      </c>
      <c r="IG17" s="39" t="s">
        <v>50</v>
      </c>
      <c r="IH17" s="39">
        <v>10</v>
      </c>
      <c r="II17" s="39" t="s">
        <v>39</v>
      </c>
    </row>
    <row r="18" spans="1:243" s="38" customFormat="1" ht="30" customHeight="1">
      <c r="A18" s="22">
        <v>5</v>
      </c>
      <c r="B18" s="89" t="s">
        <v>130</v>
      </c>
      <c r="C18" s="24" t="s">
        <v>51</v>
      </c>
      <c r="D18" s="78">
        <v>1</v>
      </c>
      <c r="E18" s="90" t="s">
        <v>181</v>
      </c>
      <c r="F18" s="78">
        <v>6788.6</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6788.6</v>
      </c>
      <c r="BB18" s="48">
        <f t="shared" si="2"/>
        <v>6788.6</v>
      </c>
      <c r="BC18" s="37" t="str">
        <f t="shared" si="3"/>
        <v>INR  Six Thousand Seven Hundred &amp; Eighty Eight  and Paise Sixty Only</v>
      </c>
      <c r="IA18" s="38">
        <v>5</v>
      </c>
      <c r="IB18" s="77" t="s">
        <v>207</v>
      </c>
      <c r="IC18" s="38" t="s">
        <v>51</v>
      </c>
      <c r="ID18" s="38">
        <v>1</v>
      </c>
      <c r="IE18" s="39" t="s">
        <v>181</v>
      </c>
      <c r="IF18" s="39" t="s">
        <v>42</v>
      </c>
      <c r="IG18" s="39" t="s">
        <v>36</v>
      </c>
      <c r="IH18" s="39">
        <v>123.223</v>
      </c>
      <c r="II18" s="39" t="s">
        <v>39</v>
      </c>
    </row>
    <row r="19" spans="1:243" s="38" customFormat="1" ht="30.75" customHeight="1">
      <c r="A19" s="22">
        <v>6</v>
      </c>
      <c r="B19" s="89" t="s">
        <v>131</v>
      </c>
      <c r="C19" s="24" t="s">
        <v>52</v>
      </c>
      <c r="D19" s="78">
        <v>107</v>
      </c>
      <c r="E19" s="90" t="s">
        <v>195</v>
      </c>
      <c r="F19" s="78">
        <v>39</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4173</v>
      </c>
      <c r="BB19" s="48">
        <f t="shared" si="2"/>
        <v>4173</v>
      </c>
      <c r="BC19" s="37" t="str">
        <f t="shared" si="3"/>
        <v>INR  Four Thousand One Hundred &amp; Seventy Three  Only</v>
      </c>
      <c r="IA19" s="38">
        <v>6</v>
      </c>
      <c r="IB19" s="77" t="s">
        <v>208</v>
      </c>
      <c r="IC19" s="38" t="s">
        <v>52</v>
      </c>
      <c r="ID19" s="38">
        <v>107</v>
      </c>
      <c r="IE19" s="39" t="s">
        <v>195</v>
      </c>
      <c r="IF19" s="39" t="s">
        <v>44</v>
      </c>
      <c r="IG19" s="39" t="s">
        <v>45</v>
      </c>
      <c r="IH19" s="39">
        <v>213</v>
      </c>
      <c r="II19" s="39" t="s">
        <v>39</v>
      </c>
    </row>
    <row r="20" spans="1:243" s="38" customFormat="1" ht="60" customHeight="1">
      <c r="A20" s="22">
        <v>7</v>
      </c>
      <c r="B20" s="79" t="s">
        <v>132</v>
      </c>
      <c r="C20" s="24" t="s">
        <v>53</v>
      </c>
      <c r="D20" s="78">
        <v>418</v>
      </c>
      <c r="E20" s="88" t="s">
        <v>68</v>
      </c>
      <c r="F20" s="78">
        <v>18.25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7628.5</v>
      </c>
      <c r="BB20" s="48">
        <f t="shared" si="2"/>
        <v>7628.5</v>
      </c>
      <c r="BC20" s="37" t="str">
        <f t="shared" si="3"/>
        <v>INR  Seven Thousand Six Hundred &amp; Twenty Eight  and Paise Fifty Only</v>
      </c>
      <c r="IA20" s="38">
        <v>7</v>
      </c>
      <c r="IB20" s="77" t="s">
        <v>209</v>
      </c>
      <c r="IC20" s="38" t="s">
        <v>53</v>
      </c>
      <c r="ID20" s="38">
        <v>418</v>
      </c>
      <c r="IE20" s="39" t="s">
        <v>68</v>
      </c>
      <c r="IF20" s="39" t="s">
        <v>35</v>
      </c>
      <c r="IG20" s="39" t="s">
        <v>47</v>
      </c>
      <c r="IH20" s="39">
        <v>10</v>
      </c>
      <c r="II20" s="39" t="s">
        <v>39</v>
      </c>
    </row>
    <row r="21" spans="1:243" s="38" customFormat="1" ht="57" customHeight="1">
      <c r="A21" s="22">
        <v>8</v>
      </c>
      <c r="B21" s="79" t="s">
        <v>133</v>
      </c>
      <c r="C21" s="24" t="s">
        <v>54</v>
      </c>
      <c r="D21" s="78">
        <v>341</v>
      </c>
      <c r="E21" s="88" t="s">
        <v>196</v>
      </c>
      <c r="F21" s="78">
        <v>115.15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39266.15</v>
      </c>
      <c r="BB21" s="48">
        <f t="shared" si="2"/>
        <v>39266.15</v>
      </c>
      <c r="BC21" s="37" t="str">
        <f t="shared" si="3"/>
        <v>INR  Thirty Nine Thousand Two Hundred &amp; Sixty Six  and Paise Fifteen Only</v>
      </c>
      <c r="IA21" s="38">
        <v>8</v>
      </c>
      <c r="IB21" s="38" t="s">
        <v>210</v>
      </c>
      <c r="IC21" s="38" t="s">
        <v>54</v>
      </c>
      <c r="ID21" s="38">
        <v>341</v>
      </c>
      <c r="IE21" s="39" t="s">
        <v>196</v>
      </c>
      <c r="IF21" s="39" t="s">
        <v>49</v>
      </c>
      <c r="IG21" s="39" t="s">
        <v>50</v>
      </c>
      <c r="IH21" s="39">
        <v>10</v>
      </c>
      <c r="II21" s="39" t="s">
        <v>39</v>
      </c>
    </row>
    <row r="22" spans="1:243" s="38" customFormat="1" ht="51" customHeight="1">
      <c r="A22" s="22">
        <v>9</v>
      </c>
      <c r="B22" s="79" t="s">
        <v>134</v>
      </c>
      <c r="C22" s="24" t="s">
        <v>55</v>
      </c>
      <c r="D22" s="78">
        <v>418</v>
      </c>
      <c r="E22" s="88" t="s">
        <v>68</v>
      </c>
      <c r="F22" s="78">
        <v>153.45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64142.1</v>
      </c>
      <c r="BB22" s="48">
        <f t="shared" si="2"/>
        <v>64142.1</v>
      </c>
      <c r="BC22" s="37" t="str">
        <f t="shared" si="3"/>
        <v>INR  Sixty Four Thousand One Hundred &amp; Forty Two  and Paise Ten Only</v>
      </c>
      <c r="IA22" s="38">
        <v>9</v>
      </c>
      <c r="IB22" s="77" t="s">
        <v>211</v>
      </c>
      <c r="IC22" s="38" t="s">
        <v>55</v>
      </c>
      <c r="ID22" s="38">
        <v>418</v>
      </c>
      <c r="IE22" s="39" t="s">
        <v>68</v>
      </c>
      <c r="IF22" s="39" t="s">
        <v>42</v>
      </c>
      <c r="IG22" s="39" t="s">
        <v>36</v>
      </c>
      <c r="IH22" s="39">
        <v>123.223</v>
      </c>
      <c r="II22" s="39" t="s">
        <v>39</v>
      </c>
    </row>
    <row r="23" spans="1:243" s="38" customFormat="1" ht="135.75" customHeight="1">
      <c r="A23" s="22">
        <v>10</v>
      </c>
      <c r="B23" s="79" t="s">
        <v>183</v>
      </c>
      <c r="C23" s="24" t="s">
        <v>56</v>
      </c>
      <c r="D23" s="78">
        <v>65</v>
      </c>
      <c r="E23" s="90" t="s">
        <v>197</v>
      </c>
      <c r="F23" s="78">
        <v>423.95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27556.75</v>
      </c>
      <c r="BB23" s="48">
        <f t="shared" si="2"/>
        <v>27556.75</v>
      </c>
      <c r="BC23" s="37" t="str">
        <f t="shared" si="3"/>
        <v>INR  Twenty Seven Thousand Five Hundred &amp; Fifty Six  and Paise Seventy Five Only</v>
      </c>
      <c r="IA23" s="38">
        <v>10</v>
      </c>
      <c r="IB23" s="77" t="s">
        <v>212</v>
      </c>
      <c r="IC23" s="38" t="s">
        <v>56</v>
      </c>
      <c r="ID23" s="38">
        <v>65</v>
      </c>
      <c r="IE23" s="39" t="s">
        <v>197</v>
      </c>
      <c r="IF23" s="39" t="s">
        <v>44</v>
      </c>
      <c r="IG23" s="39" t="s">
        <v>45</v>
      </c>
      <c r="IH23" s="39">
        <v>213</v>
      </c>
      <c r="II23" s="39" t="s">
        <v>39</v>
      </c>
    </row>
    <row r="24" spans="1:243" s="38" customFormat="1" ht="76.5" customHeight="1">
      <c r="A24" s="22">
        <v>11</v>
      </c>
      <c r="B24" s="89" t="s">
        <v>135</v>
      </c>
      <c r="C24" s="24" t="s">
        <v>57</v>
      </c>
      <c r="D24" s="78">
        <v>3</v>
      </c>
      <c r="E24" s="90" t="s">
        <v>68</v>
      </c>
      <c r="F24" s="78">
        <v>997.7</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2993.1</v>
      </c>
      <c r="BB24" s="48">
        <f t="shared" si="2"/>
        <v>2993.1</v>
      </c>
      <c r="BC24" s="37" t="str">
        <f t="shared" si="3"/>
        <v>INR  Two Thousand Nine Hundred &amp; Ninety Three  and Paise Ten Only</v>
      </c>
      <c r="IA24" s="38">
        <v>11</v>
      </c>
      <c r="IB24" s="77" t="s">
        <v>213</v>
      </c>
      <c r="IC24" s="38" t="s">
        <v>57</v>
      </c>
      <c r="ID24" s="38">
        <v>3</v>
      </c>
      <c r="IE24" s="39" t="s">
        <v>68</v>
      </c>
      <c r="IF24" s="39" t="s">
        <v>35</v>
      </c>
      <c r="IG24" s="39" t="s">
        <v>47</v>
      </c>
      <c r="IH24" s="39">
        <v>10</v>
      </c>
      <c r="II24" s="39" t="s">
        <v>39</v>
      </c>
    </row>
    <row r="25" spans="1:243" s="38" customFormat="1" ht="64.5" customHeight="1">
      <c r="A25" s="22">
        <v>12</v>
      </c>
      <c r="B25" s="89" t="s">
        <v>136</v>
      </c>
      <c r="C25" s="24" t="s">
        <v>80</v>
      </c>
      <c r="D25" s="78">
        <v>8</v>
      </c>
      <c r="E25" s="88" t="s">
        <v>68</v>
      </c>
      <c r="F25" s="78">
        <v>1296.4</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10371.2</v>
      </c>
      <c r="BB25" s="48">
        <f aca="true" t="shared" si="6" ref="BB25:BB39">BA25+SUM(N25:AZ25)</f>
        <v>10371.2</v>
      </c>
      <c r="BC25" s="37" t="str">
        <f aca="true" t="shared" si="7" ref="BC25:BC39">SpellNumber(L25,BB25)</f>
        <v>INR  Ten Thousand Three Hundred &amp; Seventy One  and Paise Twenty Only</v>
      </c>
      <c r="IA25" s="38">
        <v>12</v>
      </c>
      <c r="IB25" s="77" t="s">
        <v>214</v>
      </c>
      <c r="IC25" s="38" t="s">
        <v>80</v>
      </c>
      <c r="ID25" s="38">
        <v>8</v>
      </c>
      <c r="IE25" s="39" t="s">
        <v>68</v>
      </c>
      <c r="IF25" s="39" t="s">
        <v>42</v>
      </c>
      <c r="IG25" s="39" t="s">
        <v>36</v>
      </c>
      <c r="IH25" s="39">
        <v>123.223</v>
      </c>
      <c r="II25" s="39" t="s">
        <v>39</v>
      </c>
    </row>
    <row r="26" spans="1:243" s="38" customFormat="1" ht="48" customHeight="1">
      <c r="A26" s="22">
        <v>13</v>
      </c>
      <c r="B26" s="79" t="s">
        <v>137</v>
      </c>
      <c r="C26" s="24" t="s">
        <v>58</v>
      </c>
      <c r="D26" s="78">
        <v>2</v>
      </c>
      <c r="E26" s="88" t="s">
        <v>198</v>
      </c>
      <c r="F26" s="78">
        <v>59.65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119.3</v>
      </c>
      <c r="BB26" s="48">
        <f t="shared" si="6"/>
        <v>119.3</v>
      </c>
      <c r="BC26" s="37" t="str">
        <f t="shared" si="7"/>
        <v>INR  One Hundred &amp; Nineteen  and Paise Thirty Only</v>
      </c>
      <c r="IA26" s="38">
        <v>13</v>
      </c>
      <c r="IB26" s="77" t="s">
        <v>215</v>
      </c>
      <c r="IC26" s="38" t="s">
        <v>58</v>
      </c>
      <c r="ID26" s="38">
        <v>2</v>
      </c>
      <c r="IE26" s="39" t="s">
        <v>198</v>
      </c>
      <c r="IF26" s="39" t="s">
        <v>44</v>
      </c>
      <c r="IG26" s="39" t="s">
        <v>45</v>
      </c>
      <c r="IH26" s="39">
        <v>213</v>
      </c>
      <c r="II26" s="39" t="s">
        <v>39</v>
      </c>
    </row>
    <row r="27" spans="1:243" s="38" customFormat="1" ht="42.75" customHeight="1">
      <c r="A27" s="22">
        <v>14</v>
      </c>
      <c r="B27" s="89" t="s">
        <v>138</v>
      </c>
      <c r="C27" s="24" t="s">
        <v>59</v>
      </c>
      <c r="D27" s="78">
        <v>1</v>
      </c>
      <c r="E27" s="88" t="s">
        <v>39</v>
      </c>
      <c r="F27" s="78">
        <v>458.55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458.55</v>
      </c>
      <c r="BB27" s="48">
        <f t="shared" si="6"/>
        <v>458.55</v>
      </c>
      <c r="BC27" s="37" t="str">
        <f t="shared" si="7"/>
        <v>INR  Four Hundred &amp; Fifty Eight  and Paise Fifty Five Only</v>
      </c>
      <c r="IA27" s="38">
        <v>14</v>
      </c>
      <c r="IB27" s="77" t="s">
        <v>216</v>
      </c>
      <c r="IC27" s="38" t="s">
        <v>59</v>
      </c>
      <c r="ID27" s="38">
        <v>1</v>
      </c>
      <c r="IE27" s="39" t="s">
        <v>39</v>
      </c>
      <c r="IF27" s="39" t="s">
        <v>35</v>
      </c>
      <c r="IG27" s="39" t="s">
        <v>47</v>
      </c>
      <c r="IH27" s="39">
        <v>10</v>
      </c>
      <c r="II27" s="39" t="s">
        <v>39</v>
      </c>
    </row>
    <row r="28" spans="1:243" s="38" customFormat="1" ht="56.25" customHeight="1">
      <c r="A28" s="22">
        <v>15</v>
      </c>
      <c r="B28" s="79" t="s">
        <v>139</v>
      </c>
      <c r="C28" s="24" t="s">
        <v>60</v>
      </c>
      <c r="D28" s="78">
        <v>1</v>
      </c>
      <c r="E28" s="88" t="s">
        <v>39</v>
      </c>
      <c r="F28" s="78">
        <v>851.6</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851.6</v>
      </c>
      <c r="BB28" s="48">
        <f t="shared" si="6"/>
        <v>851.6</v>
      </c>
      <c r="BC28" s="37" t="str">
        <f t="shared" si="7"/>
        <v>INR  Eight Hundred &amp; Fifty One  and Paise Sixty Only</v>
      </c>
      <c r="IA28" s="38">
        <v>15</v>
      </c>
      <c r="IB28" s="77" t="s">
        <v>217</v>
      </c>
      <c r="IC28" s="38" t="s">
        <v>60</v>
      </c>
      <c r="ID28" s="38">
        <v>1</v>
      </c>
      <c r="IE28" s="39" t="s">
        <v>39</v>
      </c>
      <c r="IF28" s="39" t="s">
        <v>49</v>
      </c>
      <c r="IG28" s="39" t="s">
        <v>50</v>
      </c>
      <c r="IH28" s="39">
        <v>10</v>
      </c>
      <c r="II28" s="39" t="s">
        <v>39</v>
      </c>
    </row>
    <row r="29" spans="1:243" s="38" customFormat="1" ht="47.25" customHeight="1">
      <c r="A29" s="22">
        <v>16</v>
      </c>
      <c r="B29" s="79" t="s">
        <v>140</v>
      </c>
      <c r="C29" s="24" t="s">
        <v>61</v>
      </c>
      <c r="D29" s="78">
        <v>1</v>
      </c>
      <c r="E29" s="88" t="s">
        <v>198</v>
      </c>
      <c r="F29" s="78">
        <v>62.05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62.05</v>
      </c>
      <c r="BB29" s="48">
        <f t="shared" si="6"/>
        <v>62.05</v>
      </c>
      <c r="BC29" s="37" t="str">
        <f t="shared" si="7"/>
        <v>INR  Sixty Two and Paise Five Only</v>
      </c>
      <c r="IA29" s="38">
        <v>16</v>
      </c>
      <c r="IB29" s="77" t="s">
        <v>218</v>
      </c>
      <c r="IC29" s="38" t="s">
        <v>61</v>
      </c>
      <c r="ID29" s="38">
        <v>1</v>
      </c>
      <c r="IE29" s="39" t="s">
        <v>198</v>
      </c>
      <c r="IF29" s="39" t="s">
        <v>44</v>
      </c>
      <c r="IG29" s="39" t="s">
        <v>63</v>
      </c>
      <c r="IH29" s="39">
        <v>10</v>
      </c>
      <c r="II29" s="39" t="s">
        <v>39</v>
      </c>
    </row>
    <row r="30" spans="1:243" s="38" customFormat="1" ht="81" customHeight="1">
      <c r="A30" s="22">
        <v>17</v>
      </c>
      <c r="B30" s="79" t="s">
        <v>141</v>
      </c>
      <c r="C30" s="24" t="s">
        <v>62</v>
      </c>
      <c r="D30" s="78">
        <v>15</v>
      </c>
      <c r="E30" s="88" t="s">
        <v>68</v>
      </c>
      <c r="F30" s="78">
        <v>1609.95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24149.25</v>
      </c>
      <c r="BB30" s="48">
        <f t="shared" si="6"/>
        <v>24149.25</v>
      </c>
      <c r="BC30" s="37" t="str">
        <f t="shared" si="7"/>
        <v>INR  Twenty Four Thousand One Hundred &amp; Forty Nine  and Paise Twenty Five Only</v>
      </c>
      <c r="IA30" s="38">
        <v>17</v>
      </c>
      <c r="IB30" s="77" t="s">
        <v>219</v>
      </c>
      <c r="IC30" s="38" t="s">
        <v>62</v>
      </c>
      <c r="ID30" s="38">
        <v>15</v>
      </c>
      <c r="IE30" s="39" t="s">
        <v>68</v>
      </c>
      <c r="IF30" s="39" t="s">
        <v>44</v>
      </c>
      <c r="IG30" s="39" t="s">
        <v>63</v>
      </c>
      <c r="IH30" s="39">
        <v>10</v>
      </c>
      <c r="II30" s="39" t="s">
        <v>39</v>
      </c>
    </row>
    <row r="31" spans="1:243" s="38" customFormat="1" ht="96.75" customHeight="1">
      <c r="A31" s="22">
        <v>18</v>
      </c>
      <c r="B31" s="79" t="s">
        <v>184</v>
      </c>
      <c r="C31" s="24" t="s">
        <v>70</v>
      </c>
      <c r="D31" s="78">
        <v>17</v>
      </c>
      <c r="E31" s="88" t="s">
        <v>68</v>
      </c>
      <c r="F31" s="78">
        <v>1734</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29478</v>
      </c>
      <c r="BB31" s="48">
        <f t="shared" si="6"/>
        <v>29478</v>
      </c>
      <c r="BC31" s="37" t="str">
        <f t="shared" si="7"/>
        <v>INR  Twenty Nine Thousand Four Hundred &amp; Seventy Eight  Only</v>
      </c>
      <c r="IA31" s="38">
        <v>18</v>
      </c>
      <c r="IB31" s="77" t="s">
        <v>220</v>
      </c>
      <c r="IC31" s="38" t="s">
        <v>70</v>
      </c>
      <c r="ID31" s="38">
        <v>17</v>
      </c>
      <c r="IE31" s="39" t="s">
        <v>68</v>
      </c>
      <c r="IF31" s="39" t="s">
        <v>44</v>
      </c>
      <c r="IG31" s="39" t="s">
        <v>63</v>
      </c>
      <c r="IH31" s="39">
        <v>10</v>
      </c>
      <c r="II31" s="39" t="s">
        <v>39</v>
      </c>
    </row>
    <row r="32" spans="1:243" s="38" customFormat="1" ht="48" customHeight="1">
      <c r="A32" s="22">
        <v>19</v>
      </c>
      <c r="B32" s="89" t="s">
        <v>142</v>
      </c>
      <c r="C32" s="24" t="s">
        <v>71</v>
      </c>
      <c r="D32" s="78">
        <v>0.5</v>
      </c>
      <c r="E32" s="90" t="s">
        <v>181</v>
      </c>
      <c r="F32" s="78">
        <v>7590.45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3795.23</v>
      </c>
      <c r="BB32" s="48">
        <f>BA32+SUM(N32:AZ32)</f>
        <v>3795.23</v>
      </c>
      <c r="BC32" s="37" t="str">
        <f>SpellNumber(L32,BB32)</f>
        <v>INR  Three Thousand Seven Hundred &amp; Ninety Five  and Paise Twenty Three Only</v>
      </c>
      <c r="IA32" s="38">
        <v>19</v>
      </c>
      <c r="IB32" s="77" t="s">
        <v>221</v>
      </c>
      <c r="IC32" s="38" t="s">
        <v>71</v>
      </c>
      <c r="ID32" s="38">
        <v>0.5</v>
      </c>
      <c r="IE32" s="39" t="s">
        <v>181</v>
      </c>
      <c r="IF32" s="39" t="s">
        <v>44</v>
      </c>
      <c r="IG32" s="39" t="s">
        <v>63</v>
      </c>
      <c r="IH32" s="39">
        <v>10</v>
      </c>
      <c r="II32" s="39" t="s">
        <v>39</v>
      </c>
    </row>
    <row r="33" spans="1:243" s="38" customFormat="1" ht="78.75" customHeight="1">
      <c r="A33" s="22">
        <v>20</v>
      </c>
      <c r="B33" s="89" t="s">
        <v>143</v>
      </c>
      <c r="C33" s="24" t="s">
        <v>72</v>
      </c>
      <c r="D33" s="78">
        <v>3</v>
      </c>
      <c r="E33" s="90" t="s">
        <v>68</v>
      </c>
      <c r="F33" s="78">
        <v>176.7</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530.1</v>
      </c>
      <c r="BB33" s="48">
        <f t="shared" si="6"/>
        <v>530.1</v>
      </c>
      <c r="BC33" s="37" t="str">
        <f t="shared" si="7"/>
        <v>INR  Five Hundred &amp; Thirty  and Paise Ten Only</v>
      </c>
      <c r="IA33" s="38">
        <v>20</v>
      </c>
      <c r="IB33" s="77" t="s">
        <v>222</v>
      </c>
      <c r="IC33" s="38" t="s">
        <v>72</v>
      </c>
      <c r="ID33" s="38">
        <v>3</v>
      </c>
      <c r="IE33" s="39" t="s">
        <v>68</v>
      </c>
      <c r="IF33" s="39" t="s">
        <v>44</v>
      </c>
      <c r="IG33" s="39" t="s">
        <v>63</v>
      </c>
      <c r="IH33" s="39">
        <v>10</v>
      </c>
      <c r="II33" s="39" t="s">
        <v>39</v>
      </c>
    </row>
    <row r="34" spans="1:243" s="38" customFormat="1" ht="45.75" customHeight="1">
      <c r="A34" s="22">
        <v>21</v>
      </c>
      <c r="B34" s="89" t="s">
        <v>144</v>
      </c>
      <c r="C34" s="24" t="s">
        <v>73</v>
      </c>
      <c r="D34" s="78">
        <v>5</v>
      </c>
      <c r="E34" s="90" t="s">
        <v>68</v>
      </c>
      <c r="F34" s="78">
        <v>932.1</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4660.5</v>
      </c>
      <c r="BB34" s="48">
        <f t="shared" si="6"/>
        <v>4660.5</v>
      </c>
      <c r="BC34" s="37" t="str">
        <f t="shared" si="7"/>
        <v>INR  Four Thousand Six Hundred &amp; Sixty  and Paise Fifty Only</v>
      </c>
      <c r="IA34" s="38">
        <v>21</v>
      </c>
      <c r="IB34" s="77" t="s">
        <v>223</v>
      </c>
      <c r="IC34" s="38" t="s">
        <v>73</v>
      </c>
      <c r="ID34" s="38">
        <v>5</v>
      </c>
      <c r="IE34" s="39" t="s">
        <v>68</v>
      </c>
      <c r="IF34" s="39" t="s">
        <v>44</v>
      </c>
      <c r="IG34" s="39" t="s">
        <v>63</v>
      </c>
      <c r="IH34" s="39">
        <v>10</v>
      </c>
      <c r="II34" s="39" t="s">
        <v>39</v>
      </c>
    </row>
    <row r="35" spans="1:243" s="38" customFormat="1" ht="54" customHeight="1">
      <c r="A35" s="22">
        <v>22</v>
      </c>
      <c r="B35" s="79" t="s">
        <v>145</v>
      </c>
      <c r="C35" s="24" t="s">
        <v>74</v>
      </c>
      <c r="D35" s="78">
        <v>107</v>
      </c>
      <c r="E35" s="88" t="s">
        <v>68</v>
      </c>
      <c r="F35" s="78">
        <v>263.55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28199.85</v>
      </c>
      <c r="BB35" s="48">
        <f t="shared" si="6"/>
        <v>28199.85</v>
      </c>
      <c r="BC35" s="37" t="str">
        <f t="shared" si="7"/>
        <v>INR  Twenty Eight Thousand One Hundred &amp; Ninety Nine  and Paise Eighty Five Only</v>
      </c>
      <c r="IA35" s="38">
        <v>22</v>
      </c>
      <c r="IB35" s="77" t="s">
        <v>224</v>
      </c>
      <c r="IC35" s="38" t="s">
        <v>74</v>
      </c>
      <c r="ID35" s="38">
        <v>107</v>
      </c>
      <c r="IE35" s="39" t="s">
        <v>68</v>
      </c>
      <c r="IF35" s="39" t="s">
        <v>44</v>
      </c>
      <c r="IG35" s="39" t="s">
        <v>63</v>
      </c>
      <c r="IH35" s="39">
        <v>10</v>
      </c>
      <c r="II35" s="39" t="s">
        <v>39</v>
      </c>
    </row>
    <row r="36" spans="1:243" s="38" customFormat="1" ht="46.5" customHeight="1">
      <c r="A36" s="22">
        <v>23</v>
      </c>
      <c r="B36" s="79" t="s">
        <v>146</v>
      </c>
      <c r="C36" s="24" t="s">
        <v>75</v>
      </c>
      <c r="D36" s="78">
        <v>5</v>
      </c>
      <c r="E36" s="88" t="s">
        <v>68</v>
      </c>
      <c r="F36" s="78">
        <v>303.9</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1519.5</v>
      </c>
      <c r="BB36" s="48">
        <f t="shared" si="6"/>
        <v>1519.5</v>
      </c>
      <c r="BC36" s="37" t="str">
        <f t="shared" si="7"/>
        <v>INR  One Thousand Five Hundred &amp; Nineteen  and Paise Fifty Only</v>
      </c>
      <c r="IA36" s="38">
        <v>23</v>
      </c>
      <c r="IB36" s="77" t="s">
        <v>225</v>
      </c>
      <c r="IC36" s="38" t="s">
        <v>75</v>
      </c>
      <c r="ID36" s="38">
        <v>5</v>
      </c>
      <c r="IE36" s="39" t="s">
        <v>68</v>
      </c>
      <c r="IF36" s="39" t="s">
        <v>44</v>
      </c>
      <c r="IG36" s="39" t="s">
        <v>63</v>
      </c>
      <c r="IH36" s="39">
        <v>10</v>
      </c>
      <c r="II36" s="39" t="s">
        <v>39</v>
      </c>
    </row>
    <row r="37" spans="1:243" s="38" customFormat="1" ht="38.25" customHeight="1">
      <c r="A37" s="22">
        <v>24</v>
      </c>
      <c r="B37" s="79" t="s">
        <v>147</v>
      </c>
      <c r="C37" s="24" t="s">
        <v>76</v>
      </c>
      <c r="D37" s="78">
        <v>10</v>
      </c>
      <c r="E37" s="88" t="s">
        <v>199</v>
      </c>
      <c r="F37" s="78">
        <v>1092.2</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10922</v>
      </c>
      <c r="BB37" s="48">
        <f t="shared" si="6"/>
        <v>10922</v>
      </c>
      <c r="BC37" s="37" t="str">
        <f t="shared" si="7"/>
        <v>INR  Ten Thousand Nine Hundred &amp; Twenty Two  Only</v>
      </c>
      <c r="IA37" s="38">
        <v>24</v>
      </c>
      <c r="IB37" s="77" t="s">
        <v>226</v>
      </c>
      <c r="IC37" s="38" t="s">
        <v>76</v>
      </c>
      <c r="ID37" s="38">
        <v>10</v>
      </c>
      <c r="IE37" s="39" t="s">
        <v>199</v>
      </c>
      <c r="IF37" s="39" t="s">
        <v>44</v>
      </c>
      <c r="IG37" s="39" t="s">
        <v>63</v>
      </c>
      <c r="IH37" s="39">
        <v>10</v>
      </c>
      <c r="II37" s="39" t="s">
        <v>39</v>
      </c>
    </row>
    <row r="38" spans="1:243" s="38" customFormat="1" ht="35.25" customHeight="1">
      <c r="A38" s="22">
        <v>25</v>
      </c>
      <c r="B38" s="79" t="s">
        <v>148</v>
      </c>
      <c r="C38" s="24" t="s">
        <v>77</v>
      </c>
      <c r="D38" s="78">
        <v>7</v>
      </c>
      <c r="E38" s="88" t="s">
        <v>198</v>
      </c>
      <c r="F38" s="78">
        <v>481.45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3370.15</v>
      </c>
      <c r="BB38" s="48">
        <f t="shared" si="6"/>
        <v>3370.15</v>
      </c>
      <c r="BC38" s="37" t="str">
        <f t="shared" si="7"/>
        <v>INR  Three Thousand Three Hundred &amp; Seventy  and Paise Fifteen Only</v>
      </c>
      <c r="IA38" s="38">
        <v>25</v>
      </c>
      <c r="IB38" s="77" t="s">
        <v>227</v>
      </c>
      <c r="IC38" s="38" t="s">
        <v>77</v>
      </c>
      <c r="ID38" s="38">
        <v>7</v>
      </c>
      <c r="IE38" s="39" t="s">
        <v>198</v>
      </c>
      <c r="IF38" s="39" t="s">
        <v>44</v>
      </c>
      <c r="IG38" s="39" t="s">
        <v>63</v>
      </c>
      <c r="IH38" s="39">
        <v>10</v>
      </c>
      <c r="II38" s="39" t="s">
        <v>39</v>
      </c>
    </row>
    <row r="39" spans="1:243" s="38" customFormat="1" ht="57" customHeight="1">
      <c r="A39" s="22">
        <v>26</v>
      </c>
      <c r="B39" s="79" t="s">
        <v>149</v>
      </c>
      <c r="C39" s="24" t="s">
        <v>78</v>
      </c>
      <c r="D39" s="78">
        <v>1</v>
      </c>
      <c r="E39" s="88" t="s">
        <v>198</v>
      </c>
      <c r="F39" s="78">
        <v>461.65</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461.65</v>
      </c>
      <c r="BB39" s="48">
        <f t="shared" si="6"/>
        <v>461.65</v>
      </c>
      <c r="BC39" s="37" t="str">
        <f t="shared" si="7"/>
        <v>INR  Four Hundred &amp; Sixty One  and Paise Sixty Five Only</v>
      </c>
      <c r="IA39" s="38">
        <v>26</v>
      </c>
      <c r="IB39" s="77" t="s">
        <v>228</v>
      </c>
      <c r="IC39" s="38" t="s">
        <v>78</v>
      </c>
      <c r="ID39" s="38">
        <v>1</v>
      </c>
      <c r="IE39" s="39" t="s">
        <v>198</v>
      </c>
      <c r="IF39" s="39" t="s">
        <v>44</v>
      </c>
      <c r="IG39" s="39" t="s">
        <v>63</v>
      </c>
      <c r="IH39" s="39">
        <v>10</v>
      </c>
      <c r="II39" s="39" t="s">
        <v>39</v>
      </c>
    </row>
    <row r="40" spans="1:243" s="38" customFormat="1" ht="57" customHeight="1">
      <c r="A40" s="22">
        <v>27</v>
      </c>
      <c r="B40" s="79" t="s">
        <v>150</v>
      </c>
      <c r="C40" s="24" t="s">
        <v>85</v>
      </c>
      <c r="D40" s="78">
        <v>1</v>
      </c>
      <c r="E40" s="88" t="s">
        <v>198</v>
      </c>
      <c r="F40" s="78">
        <v>390.75</v>
      </c>
      <c r="G40" s="51"/>
      <c r="H40" s="52"/>
      <c r="I40" s="40" t="s">
        <v>40</v>
      </c>
      <c r="J40" s="43">
        <f aca="true" t="shared" si="8" ref="J40:J80">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73">total_amount_ba($B$2,$D$2,D40,F40,J40,K40,M40)</f>
        <v>390.75</v>
      </c>
      <c r="BB40" s="48">
        <f aca="true" t="shared" si="10" ref="BB40:BB73">BA40+SUM(N40:AZ40)</f>
        <v>390.75</v>
      </c>
      <c r="BC40" s="37" t="str">
        <f aca="true" t="shared" si="11" ref="BC40:BC73">SpellNumber(L40,BB40)</f>
        <v>INR  Three Hundred &amp; Ninety  and Paise Seventy Five Only</v>
      </c>
      <c r="IA40" s="38">
        <v>27</v>
      </c>
      <c r="IB40" s="77" t="s">
        <v>229</v>
      </c>
      <c r="IC40" s="38" t="s">
        <v>85</v>
      </c>
      <c r="ID40" s="38">
        <v>1</v>
      </c>
      <c r="IE40" s="39" t="s">
        <v>198</v>
      </c>
      <c r="IF40" s="39" t="s">
        <v>44</v>
      </c>
      <c r="IG40" s="39" t="s">
        <v>63</v>
      </c>
      <c r="IH40" s="39">
        <v>10</v>
      </c>
      <c r="II40" s="39" t="s">
        <v>39</v>
      </c>
    </row>
    <row r="41" spans="1:243" s="38" customFormat="1" ht="57" customHeight="1">
      <c r="A41" s="22">
        <v>28</v>
      </c>
      <c r="B41" s="79" t="s">
        <v>151</v>
      </c>
      <c r="C41" s="24" t="s">
        <v>86</v>
      </c>
      <c r="D41" s="78">
        <v>1</v>
      </c>
      <c r="E41" s="88" t="s">
        <v>200</v>
      </c>
      <c r="F41" s="78">
        <v>667.7</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667.7</v>
      </c>
      <c r="BB41" s="48">
        <f t="shared" si="10"/>
        <v>667.7</v>
      </c>
      <c r="BC41" s="37" t="str">
        <f t="shared" si="11"/>
        <v>INR  Six Hundred &amp; Sixty Seven  and Paise Seventy Only</v>
      </c>
      <c r="IA41" s="38">
        <v>28</v>
      </c>
      <c r="IB41" s="77" t="s">
        <v>230</v>
      </c>
      <c r="IC41" s="38" t="s">
        <v>86</v>
      </c>
      <c r="ID41" s="38">
        <v>1</v>
      </c>
      <c r="IE41" s="39" t="s">
        <v>200</v>
      </c>
      <c r="IF41" s="39" t="s">
        <v>44</v>
      </c>
      <c r="IG41" s="39" t="s">
        <v>63</v>
      </c>
      <c r="IH41" s="39">
        <v>10</v>
      </c>
      <c r="II41" s="39" t="s">
        <v>39</v>
      </c>
    </row>
    <row r="42" spans="1:243" s="38" customFormat="1" ht="57" customHeight="1">
      <c r="A42" s="22">
        <v>29</v>
      </c>
      <c r="B42" s="79" t="s">
        <v>152</v>
      </c>
      <c r="C42" s="24" t="s">
        <v>87</v>
      </c>
      <c r="D42" s="78">
        <v>1</v>
      </c>
      <c r="E42" s="88" t="s">
        <v>198</v>
      </c>
      <c r="F42" s="78">
        <v>1512.55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1512.55</v>
      </c>
      <c r="BB42" s="48">
        <f t="shared" si="10"/>
        <v>1512.55</v>
      </c>
      <c r="BC42" s="37" t="str">
        <f t="shared" si="11"/>
        <v>INR  One Thousand Five Hundred &amp; Twelve  and Paise Fifty Five Only</v>
      </c>
      <c r="IA42" s="38">
        <v>29</v>
      </c>
      <c r="IB42" s="77" t="s">
        <v>231</v>
      </c>
      <c r="IC42" s="38" t="s">
        <v>87</v>
      </c>
      <c r="ID42" s="38">
        <v>1</v>
      </c>
      <c r="IE42" s="39" t="s">
        <v>198</v>
      </c>
      <c r="IF42" s="39" t="s">
        <v>44</v>
      </c>
      <c r="IG42" s="39" t="s">
        <v>63</v>
      </c>
      <c r="IH42" s="39">
        <v>10</v>
      </c>
      <c r="II42" s="39" t="s">
        <v>39</v>
      </c>
    </row>
    <row r="43" spans="1:243" s="38" customFormat="1" ht="57" customHeight="1">
      <c r="A43" s="22">
        <v>30</v>
      </c>
      <c r="B43" s="79" t="s">
        <v>153</v>
      </c>
      <c r="C43" s="24" t="s">
        <v>88</v>
      </c>
      <c r="D43" s="78">
        <v>2</v>
      </c>
      <c r="E43" s="88" t="s">
        <v>198</v>
      </c>
      <c r="F43" s="78">
        <v>44.6</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89.2</v>
      </c>
      <c r="BB43" s="48">
        <f t="shared" si="10"/>
        <v>89.2</v>
      </c>
      <c r="BC43" s="37" t="str">
        <f t="shared" si="11"/>
        <v>INR  Eighty Nine and Paise Twenty Only</v>
      </c>
      <c r="IA43" s="38">
        <v>30</v>
      </c>
      <c r="IB43" s="77" t="s">
        <v>232</v>
      </c>
      <c r="IC43" s="38" t="s">
        <v>88</v>
      </c>
      <c r="ID43" s="38">
        <v>2</v>
      </c>
      <c r="IE43" s="39" t="s">
        <v>198</v>
      </c>
      <c r="IF43" s="39" t="s">
        <v>44</v>
      </c>
      <c r="IG43" s="39" t="s">
        <v>63</v>
      </c>
      <c r="IH43" s="39">
        <v>10</v>
      </c>
      <c r="II43" s="39" t="s">
        <v>39</v>
      </c>
    </row>
    <row r="44" spans="1:243" s="38" customFormat="1" ht="93" customHeight="1">
      <c r="A44" s="22">
        <v>31</v>
      </c>
      <c r="B44" s="79" t="s">
        <v>154</v>
      </c>
      <c r="C44" s="24" t="s">
        <v>89</v>
      </c>
      <c r="D44" s="78">
        <v>1</v>
      </c>
      <c r="E44" s="88" t="s">
        <v>198</v>
      </c>
      <c r="F44" s="78">
        <v>5421.5</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5421.5</v>
      </c>
      <c r="BB44" s="48">
        <f t="shared" si="10"/>
        <v>5421.5</v>
      </c>
      <c r="BC44" s="37" t="str">
        <f t="shared" si="11"/>
        <v>INR  Five Thousand Four Hundred &amp; Twenty One  and Paise Fifty Only</v>
      </c>
      <c r="IA44" s="38">
        <v>31</v>
      </c>
      <c r="IB44" s="77" t="s">
        <v>233</v>
      </c>
      <c r="IC44" s="38" t="s">
        <v>89</v>
      </c>
      <c r="ID44" s="38">
        <v>1</v>
      </c>
      <c r="IE44" s="39" t="s">
        <v>198</v>
      </c>
      <c r="IF44" s="39" t="s">
        <v>44</v>
      </c>
      <c r="IG44" s="39" t="s">
        <v>63</v>
      </c>
      <c r="IH44" s="39">
        <v>10</v>
      </c>
      <c r="II44" s="39" t="s">
        <v>39</v>
      </c>
    </row>
    <row r="45" spans="1:243" s="38" customFormat="1" ht="72" customHeight="1">
      <c r="A45" s="22">
        <v>32</v>
      </c>
      <c r="B45" s="79" t="s">
        <v>155</v>
      </c>
      <c r="C45" s="24" t="s">
        <v>90</v>
      </c>
      <c r="D45" s="78">
        <v>2</v>
      </c>
      <c r="E45" s="88" t="s">
        <v>198</v>
      </c>
      <c r="F45" s="78">
        <v>5260.95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10521.9</v>
      </c>
      <c r="BB45" s="48">
        <f t="shared" si="10"/>
        <v>10521.9</v>
      </c>
      <c r="BC45" s="37" t="str">
        <f t="shared" si="11"/>
        <v>INR  Ten Thousand Five Hundred &amp; Twenty One  and Paise Ninety Only</v>
      </c>
      <c r="IA45" s="38">
        <v>32</v>
      </c>
      <c r="IB45" s="77" t="s">
        <v>234</v>
      </c>
      <c r="IC45" s="38" t="s">
        <v>90</v>
      </c>
      <c r="ID45" s="38">
        <v>2</v>
      </c>
      <c r="IE45" s="39" t="s">
        <v>198</v>
      </c>
      <c r="IF45" s="39" t="s">
        <v>44</v>
      </c>
      <c r="IG45" s="39" t="s">
        <v>63</v>
      </c>
      <c r="IH45" s="39">
        <v>10</v>
      </c>
      <c r="II45" s="39" t="s">
        <v>39</v>
      </c>
    </row>
    <row r="46" spans="1:243" s="38" customFormat="1" ht="57" customHeight="1">
      <c r="A46" s="22">
        <v>33</v>
      </c>
      <c r="B46" s="79" t="s">
        <v>156</v>
      </c>
      <c r="C46" s="24" t="s">
        <v>91</v>
      </c>
      <c r="D46" s="78">
        <v>2</v>
      </c>
      <c r="E46" s="88" t="s">
        <v>198</v>
      </c>
      <c r="F46" s="78">
        <v>2751.3</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5502.6</v>
      </c>
      <c r="BB46" s="48">
        <f t="shared" si="10"/>
        <v>5502.6</v>
      </c>
      <c r="BC46" s="37" t="str">
        <f t="shared" si="11"/>
        <v>INR  Five Thousand Five Hundred &amp; Two  and Paise Sixty Only</v>
      </c>
      <c r="IA46" s="38">
        <v>33</v>
      </c>
      <c r="IB46" s="77" t="s">
        <v>235</v>
      </c>
      <c r="IC46" s="38" t="s">
        <v>91</v>
      </c>
      <c r="ID46" s="38">
        <v>2</v>
      </c>
      <c r="IE46" s="39" t="s">
        <v>198</v>
      </c>
      <c r="IF46" s="39" t="s">
        <v>44</v>
      </c>
      <c r="IG46" s="39" t="s">
        <v>63</v>
      </c>
      <c r="IH46" s="39">
        <v>10</v>
      </c>
      <c r="II46" s="39" t="s">
        <v>39</v>
      </c>
    </row>
    <row r="47" spans="1:243" s="38" customFormat="1" ht="57" customHeight="1">
      <c r="A47" s="22">
        <v>34</v>
      </c>
      <c r="B47" s="79" t="s">
        <v>157</v>
      </c>
      <c r="C47" s="24" t="s">
        <v>92</v>
      </c>
      <c r="D47" s="78">
        <v>2</v>
      </c>
      <c r="E47" s="88" t="s">
        <v>198</v>
      </c>
      <c r="F47" s="78">
        <v>87.7</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175.4</v>
      </c>
      <c r="BB47" s="48">
        <f t="shared" si="10"/>
        <v>175.4</v>
      </c>
      <c r="BC47" s="37" t="str">
        <f t="shared" si="11"/>
        <v>INR  One Hundred &amp; Seventy Five  and Paise Forty Only</v>
      </c>
      <c r="IA47" s="38">
        <v>34</v>
      </c>
      <c r="IB47" s="77" t="s">
        <v>236</v>
      </c>
      <c r="IC47" s="38" t="s">
        <v>92</v>
      </c>
      <c r="ID47" s="38">
        <v>2</v>
      </c>
      <c r="IE47" s="39" t="s">
        <v>198</v>
      </c>
      <c r="IF47" s="39" t="s">
        <v>44</v>
      </c>
      <c r="IG47" s="39" t="s">
        <v>63</v>
      </c>
      <c r="IH47" s="39">
        <v>10</v>
      </c>
      <c r="II47" s="39" t="s">
        <v>39</v>
      </c>
    </row>
    <row r="48" spans="1:243" s="38" customFormat="1" ht="57" customHeight="1">
      <c r="A48" s="22">
        <v>35</v>
      </c>
      <c r="B48" s="79" t="s">
        <v>158</v>
      </c>
      <c r="C48" s="24" t="s">
        <v>93</v>
      </c>
      <c r="D48" s="78">
        <v>1</v>
      </c>
      <c r="E48" s="88" t="s">
        <v>198</v>
      </c>
      <c r="F48" s="78">
        <v>1283.05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1283.05</v>
      </c>
      <c r="BB48" s="48">
        <f t="shared" si="10"/>
        <v>1283.05</v>
      </c>
      <c r="BC48" s="37" t="str">
        <f t="shared" si="11"/>
        <v>INR  One Thousand Two Hundred &amp; Eighty Three  and Paise Five Only</v>
      </c>
      <c r="IA48" s="38">
        <v>35</v>
      </c>
      <c r="IB48" s="77" t="s">
        <v>237</v>
      </c>
      <c r="IC48" s="38" t="s">
        <v>93</v>
      </c>
      <c r="ID48" s="38">
        <v>1</v>
      </c>
      <c r="IE48" s="39" t="s">
        <v>198</v>
      </c>
      <c r="IF48" s="39" t="s">
        <v>44</v>
      </c>
      <c r="IG48" s="39" t="s">
        <v>63</v>
      </c>
      <c r="IH48" s="39">
        <v>10</v>
      </c>
      <c r="II48" s="39" t="s">
        <v>39</v>
      </c>
    </row>
    <row r="49" spans="1:243" s="38" customFormat="1" ht="72.75" customHeight="1">
      <c r="A49" s="22">
        <v>36</v>
      </c>
      <c r="B49" s="89" t="s">
        <v>159</v>
      </c>
      <c r="C49" s="24" t="s">
        <v>94</v>
      </c>
      <c r="D49" s="78">
        <v>1</v>
      </c>
      <c r="E49" s="90" t="s">
        <v>39</v>
      </c>
      <c r="F49" s="78">
        <v>623.5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623.5</v>
      </c>
      <c r="BB49" s="48">
        <f t="shared" si="10"/>
        <v>623.5</v>
      </c>
      <c r="BC49" s="37" t="str">
        <f t="shared" si="11"/>
        <v>INR  Six Hundred &amp; Twenty Three  and Paise Fifty Only</v>
      </c>
      <c r="IA49" s="38">
        <v>36</v>
      </c>
      <c r="IB49" s="77" t="s">
        <v>238</v>
      </c>
      <c r="IC49" s="38" t="s">
        <v>94</v>
      </c>
      <c r="ID49" s="38">
        <v>1</v>
      </c>
      <c r="IE49" s="39" t="s">
        <v>39</v>
      </c>
      <c r="IF49" s="39" t="s">
        <v>44</v>
      </c>
      <c r="IG49" s="39" t="s">
        <v>63</v>
      </c>
      <c r="IH49" s="39">
        <v>10</v>
      </c>
      <c r="II49" s="39" t="s">
        <v>39</v>
      </c>
    </row>
    <row r="50" spans="1:243" s="38" customFormat="1" ht="57" customHeight="1">
      <c r="A50" s="22">
        <v>37</v>
      </c>
      <c r="B50" s="79" t="s">
        <v>160</v>
      </c>
      <c r="C50" s="24" t="s">
        <v>95</v>
      </c>
      <c r="D50" s="78"/>
      <c r="E50" s="88"/>
      <c r="F50" s="78"/>
      <c r="G50" s="51"/>
      <c r="H50" s="52"/>
      <c r="I50" s="40" t="s">
        <v>40</v>
      </c>
      <c r="J50" s="43">
        <f t="shared" si="8"/>
        <v>1</v>
      </c>
      <c r="K50" s="44" t="s">
        <v>41</v>
      </c>
      <c r="L50" s="44" t="s">
        <v>4</v>
      </c>
      <c r="M50" s="93"/>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0</v>
      </c>
      <c r="BB50" s="48">
        <f t="shared" si="10"/>
        <v>0</v>
      </c>
      <c r="BC50" s="37" t="str">
        <f t="shared" si="11"/>
        <v>INR Zero Only</v>
      </c>
      <c r="IA50" s="38">
        <v>37</v>
      </c>
      <c r="IB50" s="77" t="s">
        <v>160</v>
      </c>
      <c r="IC50" s="38" t="s">
        <v>95</v>
      </c>
      <c r="IE50" s="39"/>
      <c r="IF50" s="39" t="s">
        <v>44</v>
      </c>
      <c r="IG50" s="39" t="s">
        <v>63</v>
      </c>
      <c r="IH50" s="39">
        <v>10</v>
      </c>
      <c r="II50" s="39" t="s">
        <v>39</v>
      </c>
    </row>
    <row r="51" spans="1:243" s="38" customFormat="1" ht="22.5" customHeight="1">
      <c r="A51" s="22">
        <v>38</v>
      </c>
      <c r="B51" s="79" t="s">
        <v>161</v>
      </c>
      <c r="C51" s="24" t="s">
        <v>96</v>
      </c>
      <c r="D51" s="78">
        <v>60</v>
      </c>
      <c r="E51" s="88" t="s">
        <v>199</v>
      </c>
      <c r="F51" s="78">
        <v>284.9</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17094</v>
      </c>
      <c r="BB51" s="48">
        <f t="shared" si="10"/>
        <v>17094</v>
      </c>
      <c r="BC51" s="37" t="str">
        <f t="shared" si="11"/>
        <v>INR  Seventeen Thousand  &amp;Ninety Four  Only</v>
      </c>
      <c r="IA51" s="38">
        <v>38</v>
      </c>
      <c r="IB51" s="77" t="s">
        <v>239</v>
      </c>
      <c r="IC51" s="38" t="s">
        <v>96</v>
      </c>
      <c r="ID51" s="38">
        <v>60</v>
      </c>
      <c r="IE51" s="39" t="s">
        <v>199</v>
      </c>
      <c r="IF51" s="39" t="s">
        <v>44</v>
      </c>
      <c r="IG51" s="39" t="s">
        <v>63</v>
      </c>
      <c r="IH51" s="39">
        <v>10</v>
      </c>
      <c r="II51" s="39" t="s">
        <v>39</v>
      </c>
    </row>
    <row r="52" spans="1:243" s="38" customFormat="1" ht="27" customHeight="1">
      <c r="A52" s="22">
        <v>39</v>
      </c>
      <c r="B52" s="79" t="s">
        <v>162</v>
      </c>
      <c r="C52" s="24" t="s">
        <v>97</v>
      </c>
      <c r="D52" s="78">
        <v>10</v>
      </c>
      <c r="E52" s="88" t="s">
        <v>199</v>
      </c>
      <c r="F52" s="78">
        <v>438</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4380</v>
      </c>
      <c r="BB52" s="48">
        <f t="shared" si="10"/>
        <v>4380</v>
      </c>
      <c r="BC52" s="37" t="str">
        <f t="shared" si="11"/>
        <v>INR  Four Thousand Three Hundred &amp; Eighty  Only</v>
      </c>
      <c r="IA52" s="38">
        <v>39</v>
      </c>
      <c r="IB52" s="77" t="s">
        <v>240</v>
      </c>
      <c r="IC52" s="38" t="s">
        <v>97</v>
      </c>
      <c r="ID52" s="38">
        <v>10</v>
      </c>
      <c r="IE52" s="39" t="s">
        <v>199</v>
      </c>
      <c r="IF52" s="39" t="s">
        <v>44</v>
      </c>
      <c r="IG52" s="39" t="s">
        <v>63</v>
      </c>
      <c r="IH52" s="39">
        <v>10</v>
      </c>
      <c r="II52" s="39" t="s">
        <v>39</v>
      </c>
    </row>
    <row r="53" spans="1:243" s="38" customFormat="1" ht="57" customHeight="1">
      <c r="A53" s="22">
        <v>40</v>
      </c>
      <c r="B53" s="79" t="s">
        <v>163</v>
      </c>
      <c r="C53" s="24" t="s">
        <v>98</v>
      </c>
      <c r="D53" s="78">
        <v>2</v>
      </c>
      <c r="E53" s="88" t="s">
        <v>198</v>
      </c>
      <c r="F53" s="78">
        <v>418.95</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837.9</v>
      </c>
      <c r="BB53" s="48">
        <f t="shared" si="10"/>
        <v>837.9</v>
      </c>
      <c r="BC53" s="37" t="str">
        <f t="shared" si="11"/>
        <v>INR  Eight Hundred &amp; Thirty Seven  and Paise Ninety Only</v>
      </c>
      <c r="IA53" s="38">
        <v>40</v>
      </c>
      <c r="IB53" s="77" t="s">
        <v>241</v>
      </c>
      <c r="IC53" s="38" t="s">
        <v>98</v>
      </c>
      <c r="ID53" s="38">
        <v>2</v>
      </c>
      <c r="IE53" s="39" t="s">
        <v>198</v>
      </c>
      <c r="IF53" s="39" t="s">
        <v>44</v>
      </c>
      <c r="IG53" s="39" t="s">
        <v>63</v>
      </c>
      <c r="IH53" s="39">
        <v>10</v>
      </c>
      <c r="II53" s="39" t="s">
        <v>39</v>
      </c>
    </row>
    <row r="54" spans="1:243" s="38" customFormat="1" ht="57" customHeight="1">
      <c r="A54" s="22">
        <v>41</v>
      </c>
      <c r="B54" s="79" t="s">
        <v>164</v>
      </c>
      <c r="C54" s="24" t="s">
        <v>99</v>
      </c>
      <c r="D54" s="78">
        <v>3</v>
      </c>
      <c r="E54" s="88" t="s">
        <v>198</v>
      </c>
      <c r="F54" s="78">
        <v>606.25</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1818.75</v>
      </c>
      <c r="BB54" s="48">
        <f t="shared" si="10"/>
        <v>1818.75</v>
      </c>
      <c r="BC54" s="37" t="str">
        <f t="shared" si="11"/>
        <v>INR  One Thousand Eight Hundred &amp; Eighteen  and Paise Seventy Five Only</v>
      </c>
      <c r="IA54" s="38">
        <v>41</v>
      </c>
      <c r="IB54" s="77" t="s">
        <v>242</v>
      </c>
      <c r="IC54" s="38" t="s">
        <v>99</v>
      </c>
      <c r="ID54" s="38">
        <v>3</v>
      </c>
      <c r="IE54" s="39" t="s">
        <v>198</v>
      </c>
      <c r="IF54" s="39" t="s">
        <v>44</v>
      </c>
      <c r="IG54" s="39" t="s">
        <v>63</v>
      </c>
      <c r="IH54" s="39">
        <v>10</v>
      </c>
      <c r="II54" s="39" t="s">
        <v>39</v>
      </c>
    </row>
    <row r="55" spans="1:243" s="38" customFormat="1" ht="57" customHeight="1">
      <c r="A55" s="22">
        <v>42</v>
      </c>
      <c r="B55" s="79" t="s">
        <v>165</v>
      </c>
      <c r="C55" s="24" t="s">
        <v>100</v>
      </c>
      <c r="D55" s="78">
        <v>1</v>
      </c>
      <c r="E55" s="88" t="s">
        <v>198</v>
      </c>
      <c r="F55" s="78">
        <v>673.45</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673.45</v>
      </c>
      <c r="BB55" s="48">
        <f t="shared" si="10"/>
        <v>673.45</v>
      </c>
      <c r="BC55" s="37" t="str">
        <f t="shared" si="11"/>
        <v>INR  Six Hundred &amp; Seventy Three  and Paise Forty Five Only</v>
      </c>
      <c r="IA55" s="38">
        <v>42</v>
      </c>
      <c r="IB55" s="77" t="s">
        <v>243</v>
      </c>
      <c r="IC55" s="38" t="s">
        <v>100</v>
      </c>
      <c r="ID55" s="38">
        <v>1</v>
      </c>
      <c r="IE55" s="39" t="s">
        <v>198</v>
      </c>
      <c r="IF55" s="39" t="s">
        <v>44</v>
      </c>
      <c r="IG55" s="39" t="s">
        <v>63</v>
      </c>
      <c r="IH55" s="39">
        <v>10</v>
      </c>
      <c r="II55" s="39" t="s">
        <v>39</v>
      </c>
    </row>
    <row r="56" spans="1:243" s="38" customFormat="1" ht="57" customHeight="1">
      <c r="A56" s="22">
        <v>43</v>
      </c>
      <c r="B56" s="79" t="s">
        <v>166</v>
      </c>
      <c r="C56" s="24" t="s">
        <v>101</v>
      </c>
      <c r="D56" s="78">
        <v>10</v>
      </c>
      <c r="E56" s="88" t="s">
        <v>199</v>
      </c>
      <c r="F56" s="78">
        <v>23.7</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237</v>
      </c>
      <c r="BB56" s="48">
        <f t="shared" si="10"/>
        <v>237</v>
      </c>
      <c r="BC56" s="37" t="str">
        <f t="shared" si="11"/>
        <v>INR  Two Hundred &amp; Thirty Seven  Only</v>
      </c>
      <c r="IA56" s="38">
        <v>43</v>
      </c>
      <c r="IB56" s="77" t="s">
        <v>244</v>
      </c>
      <c r="IC56" s="38" t="s">
        <v>101</v>
      </c>
      <c r="ID56" s="38">
        <v>10</v>
      </c>
      <c r="IE56" s="39" t="s">
        <v>199</v>
      </c>
      <c r="IF56" s="39" t="s">
        <v>44</v>
      </c>
      <c r="IG56" s="39" t="s">
        <v>63</v>
      </c>
      <c r="IH56" s="39">
        <v>10</v>
      </c>
      <c r="II56" s="39" t="s">
        <v>39</v>
      </c>
    </row>
    <row r="57" spans="1:243" s="38" customFormat="1" ht="90" customHeight="1">
      <c r="A57" s="22">
        <v>44</v>
      </c>
      <c r="B57" s="79" t="s">
        <v>167</v>
      </c>
      <c r="C57" s="24" t="s">
        <v>102</v>
      </c>
      <c r="D57" s="78">
        <v>40</v>
      </c>
      <c r="E57" s="88" t="s">
        <v>68</v>
      </c>
      <c r="F57" s="78">
        <v>1030.3</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41212</v>
      </c>
      <c r="BB57" s="48">
        <f t="shared" si="10"/>
        <v>41212</v>
      </c>
      <c r="BC57" s="37" t="str">
        <f t="shared" si="11"/>
        <v>INR  Forty One Thousand Two Hundred &amp; Twelve  Only</v>
      </c>
      <c r="IA57" s="38">
        <v>44</v>
      </c>
      <c r="IB57" s="77" t="s">
        <v>245</v>
      </c>
      <c r="IC57" s="38" t="s">
        <v>102</v>
      </c>
      <c r="ID57" s="38">
        <v>40</v>
      </c>
      <c r="IE57" s="39" t="s">
        <v>68</v>
      </c>
      <c r="IF57" s="39" t="s">
        <v>44</v>
      </c>
      <c r="IG57" s="39" t="s">
        <v>63</v>
      </c>
      <c r="IH57" s="39">
        <v>10</v>
      </c>
      <c r="II57" s="39" t="s">
        <v>39</v>
      </c>
    </row>
    <row r="58" spans="1:243" s="38" customFormat="1" ht="90.75" customHeight="1">
      <c r="A58" s="22">
        <v>45</v>
      </c>
      <c r="B58" s="79" t="s">
        <v>168</v>
      </c>
      <c r="C58" s="24" t="s">
        <v>103</v>
      </c>
      <c r="D58" s="78">
        <v>22</v>
      </c>
      <c r="E58" s="88" t="s">
        <v>68</v>
      </c>
      <c r="F58" s="78">
        <v>926.9</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20391.8</v>
      </c>
      <c r="BB58" s="48">
        <f t="shared" si="10"/>
        <v>20391.8</v>
      </c>
      <c r="BC58" s="37" t="str">
        <f t="shared" si="11"/>
        <v>INR  Twenty Thousand Three Hundred &amp; Ninety One  and Paise Eighty Only</v>
      </c>
      <c r="IA58" s="38">
        <v>45</v>
      </c>
      <c r="IB58" s="77" t="s">
        <v>246</v>
      </c>
      <c r="IC58" s="38" t="s">
        <v>103</v>
      </c>
      <c r="ID58" s="38">
        <v>22</v>
      </c>
      <c r="IE58" s="39" t="s">
        <v>68</v>
      </c>
      <c r="IF58" s="39" t="s">
        <v>44</v>
      </c>
      <c r="IG58" s="39" t="s">
        <v>63</v>
      </c>
      <c r="IH58" s="39">
        <v>10</v>
      </c>
      <c r="II58" s="39" t="s">
        <v>39</v>
      </c>
    </row>
    <row r="59" spans="1:243" s="38" customFormat="1" ht="82.5" customHeight="1">
      <c r="A59" s="22">
        <v>46</v>
      </c>
      <c r="B59" s="79" t="s">
        <v>169</v>
      </c>
      <c r="C59" s="24" t="s">
        <v>104</v>
      </c>
      <c r="D59" s="78">
        <v>1</v>
      </c>
      <c r="E59" s="90" t="s">
        <v>39</v>
      </c>
      <c r="F59" s="78">
        <v>9360.6</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9360.6</v>
      </c>
      <c r="BB59" s="48">
        <f t="shared" si="10"/>
        <v>9360.6</v>
      </c>
      <c r="BC59" s="37" t="str">
        <f t="shared" si="11"/>
        <v>INR  Nine Thousand Three Hundred &amp; Sixty  and Paise Sixty Only</v>
      </c>
      <c r="IA59" s="38">
        <v>46</v>
      </c>
      <c r="IB59" s="77" t="s">
        <v>247</v>
      </c>
      <c r="IC59" s="38" t="s">
        <v>104</v>
      </c>
      <c r="ID59" s="38">
        <v>1</v>
      </c>
      <c r="IE59" s="39" t="s">
        <v>39</v>
      </c>
      <c r="IF59" s="39" t="s">
        <v>44</v>
      </c>
      <c r="IG59" s="39" t="s">
        <v>63</v>
      </c>
      <c r="IH59" s="39">
        <v>10</v>
      </c>
      <c r="II59" s="39" t="s">
        <v>39</v>
      </c>
    </row>
    <row r="60" spans="1:243" s="38" customFormat="1" ht="57" customHeight="1">
      <c r="A60" s="22">
        <v>47</v>
      </c>
      <c r="B60" s="79" t="s">
        <v>170</v>
      </c>
      <c r="C60" s="24" t="s">
        <v>105</v>
      </c>
      <c r="D60" s="78">
        <v>6</v>
      </c>
      <c r="E60" s="88" t="s">
        <v>68</v>
      </c>
      <c r="F60" s="78">
        <v>2756.35</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16538.1</v>
      </c>
      <c r="BB60" s="48">
        <f t="shared" si="10"/>
        <v>16538.1</v>
      </c>
      <c r="BC60" s="37" t="str">
        <f t="shared" si="11"/>
        <v>INR  Sixteen Thousand Five Hundred &amp; Thirty Eight  and Paise Ten Only</v>
      </c>
      <c r="IA60" s="38">
        <v>47</v>
      </c>
      <c r="IB60" s="77" t="s">
        <v>248</v>
      </c>
      <c r="IC60" s="38" t="s">
        <v>105</v>
      </c>
      <c r="ID60" s="38">
        <v>6</v>
      </c>
      <c r="IE60" s="39" t="s">
        <v>68</v>
      </c>
      <c r="IF60" s="39" t="s">
        <v>44</v>
      </c>
      <c r="IG60" s="39" t="s">
        <v>63</v>
      </c>
      <c r="IH60" s="39">
        <v>10</v>
      </c>
      <c r="II60" s="39" t="s">
        <v>39</v>
      </c>
    </row>
    <row r="61" spans="1:243" s="38" customFormat="1" ht="57" customHeight="1">
      <c r="A61" s="22">
        <v>48</v>
      </c>
      <c r="B61" s="79" t="s">
        <v>171</v>
      </c>
      <c r="C61" s="24" t="s">
        <v>106</v>
      </c>
      <c r="D61" s="78">
        <v>4</v>
      </c>
      <c r="E61" s="90" t="s">
        <v>39</v>
      </c>
      <c r="F61" s="78">
        <v>231.7</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926.8</v>
      </c>
      <c r="BB61" s="48">
        <f t="shared" si="10"/>
        <v>926.8</v>
      </c>
      <c r="BC61" s="37" t="str">
        <f t="shared" si="11"/>
        <v>INR  Nine Hundred &amp; Twenty Six  and Paise Eighty Only</v>
      </c>
      <c r="IA61" s="38">
        <v>48</v>
      </c>
      <c r="IB61" s="77" t="s">
        <v>249</v>
      </c>
      <c r="IC61" s="38" t="s">
        <v>106</v>
      </c>
      <c r="ID61" s="38">
        <v>4</v>
      </c>
      <c r="IE61" s="39" t="s">
        <v>39</v>
      </c>
      <c r="IF61" s="39" t="s">
        <v>44</v>
      </c>
      <c r="IG61" s="39" t="s">
        <v>63</v>
      </c>
      <c r="IH61" s="39">
        <v>10</v>
      </c>
      <c r="II61" s="39" t="s">
        <v>39</v>
      </c>
    </row>
    <row r="62" spans="1:243" s="38" customFormat="1" ht="57" customHeight="1">
      <c r="A62" s="22">
        <v>49</v>
      </c>
      <c r="B62" s="79" t="s">
        <v>185</v>
      </c>
      <c r="C62" s="24" t="s">
        <v>107</v>
      </c>
      <c r="D62" s="78">
        <v>4</v>
      </c>
      <c r="E62" s="90" t="s">
        <v>39</v>
      </c>
      <c r="F62" s="78">
        <v>103.55</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414.2</v>
      </c>
      <c r="BB62" s="48">
        <f t="shared" si="10"/>
        <v>414.2</v>
      </c>
      <c r="BC62" s="37" t="str">
        <f t="shared" si="11"/>
        <v>INR  Four Hundred &amp; Fourteen  and Paise Twenty Only</v>
      </c>
      <c r="IA62" s="38">
        <v>49</v>
      </c>
      <c r="IB62" s="77" t="s">
        <v>250</v>
      </c>
      <c r="IC62" s="38" t="s">
        <v>107</v>
      </c>
      <c r="ID62" s="38">
        <v>4</v>
      </c>
      <c r="IE62" s="39" t="s">
        <v>39</v>
      </c>
      <c r="IF62" s="39" t="s">
        <v>44</v>
      </c>
      <c r="IG62" s="39" t="s">
        <v>63</v>
      </c>
      <c r="IH62" s="39">
        <v>10</v>
      </c>
      <c r="II62" s="39" t="s">
        <v>39</v>
      </c>
    </row>
    <row r="63" spans="1:243" s="38" customFormat="1" ht="57" customHeight="1">
      <c r="A63" s="22">
        <v>50</v>
      </c>
      <c r="B63" s="79" t="s">
        <v>172</v>
      </c>
      <c r="C63" s="24" t="s">
        <v>108</v>
      </c>
      <c r="D63" s="78">
        <v>11</v>
      </c>
      <c r="E63" s="88" t="s">
        <v>196</v>
      </c>
      <c r="F63" s="78">
        <v>1001.5</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11016.5</v>
      </c>
      <c r="BB63" s="48">
        <f t="shared" si="10"/>
        <v>11016.5</v>
      </c>
      <c r="BC63" s="37" t="str">
        <f t="shared" si="11"/>
        <v>INR  Eleven Thousand  &amp;Sixteen  and Paise Fifty Only</v>
      </c>
      <c r="IA63" s="38">
        <v>50</v>
      </c>
      <c r="IB63" s="77" t="s">
        <v>251</v>
      </c>
      <c r="IC63" s="38" t="s">
        <v>108</v>
      </c>
      <c r="ID63" s="38">
        <v>11</v>
      </c>
      <c r="IE63" s="39" t="s">
        <v>196</v>
      </c>
      <c r="IF63" s="39" t="s">
        <v>44</v>
      </c>
      <c r="IG63" s="39" t="s">
        <v>63</v>
      </c>
      <c r="IH63" s="39">
        <v>10</v>
      </c>
      <c r="II63" s="39" t="s">
        <v>39</v>
      </c>
    </row>
    <row r="64" spans="1:243" s="38" customFormat="1" ht="57" customHeight="1">
      <c r="A64" s="22">
        <v>51</v>
      </c>
      <c r="B64" s="79" t="s">
        <v>186</v>
      </c>
      <c r="C64" s="24" t="s">
        <v>109</v>
      </c>
      <c r="D64" s="78">
        <v>10</v>
      </c>
      <c r="E64" s="90" t="s">
        <v>39</v>
      </c>
      <c r="F64" s="78">
        <v>375.65</v>
      </c>
      <c r="G64" s="51"/>
      <c r="H64" s="52"/>
      <c r="I64" s="40" t="s">
        <v>40</v>
      </c>
      <c r="J64" s="43">
        <f t="shared" si="8"/>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3756.5</v>
      </c>
      <c r="BB64" s="48">
        <f t="shared" si="10"/>
        <v>3756.5</v>
      </c>
      <c r="BC64" s="37" t="str">
        <f t="shared" si="11"/>
        <v>INR  Three Thousand Seven Hundred &amp; Fifty Six  and Paise Fifty Only</v>
      </c>
      <c r="IA64" s="38">
        <v>51</v>
      </c>
      <c r="IB64" s="77" t="s">
        <v>252</v>
      </c>
      <c r="IC64" s="38" t="s">
        <v>109</v>
      </c>
      <c r="ID64" s="38">
        <v>10</v>
      </c>
      <c r="IE64" s="39" t="s">
        <v>39</v>
      </c>
      <c r="IF64" s="39" t="s">
        <v>44</v>
      </c>
      <c r="IG64" s="39" t="s">
        <v>63</v>
      </c>
      <c r="IH64" s="39">
        <v>10</v>
      </c>
      <c r="II64" s="39" t="s">
        <v>39</v>
      </c>
    </row>
    <row r="65" spans="1:243" s="38" customFormat="1" ht="57" customHeight="1">
      <c r="A65" s="22">
        <v>52</v>
      </c>
      <c r="B65" s="79" t="s">
        <v>173</v>
      </c>
      <c r="C65" s="24" t="s">
        <v>110</v>
      </c>
      <c r="D65" s="78">
        <v>61</v>
      </c>
      <c r="E65" s="88" t="s">
        <v>201</v>
      </c>
      <c r="F65" s="78">
        <v>165.3</v>
      </c>
      <c r="G65" s="51"/>
      <c r="H65" s="52"/>
      <c r="I65" s="40" t="s">
        <v>40</v>
      </c>
      <c r="J65" s="43">
        <f t="shared" si="8"/>
        <v>1</v>
      </c>
      <c r="K65" s="44" t="s">
        <v>41</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10083.3</v>
      </c>
      <c r="BB65" s="48">
        <f t="shared" si="10"/>
        <v>10083.3</v>
      </c>
      <c r="BC65" s="37" t="str">
        <f t="shared" si="11"/>
        <v>INR  Ten Thousand  &amp;Eighty Three  and Paise Thirty Only</v>
      </c>
      <c r="IA65" s="38">
        <v>52</v>
      </c>
      <c r="IB65" s="77" t="s">
        <v>253</v>
      </c>
      <c r="IC65" s="38" t="s">
        <v>110</v>
      </c>
      <c r="ID65" s="38">
        <v>61</v>
      </c>
      <c r="IE65" s="39" t="s">
        <v>201</v>
      </c>
      <c r="IF65" s="39" t="s">
        <v>44</v>
      </c>
      <c r="IG65" s="39" t="s">
        <v>63</v>
      </c>
      <c r="IH65" s="39">
        <v>10</v>
      </c>
      <c r="II65" s="39" t="s">
        <v>39</v>
      </c>
    </row>
    <row r="66" spans="1:243" s="38" customFormat="1" ht="228.75" customHeight="1">
      <c r="A66" s="22">
        <v>53</v>
      </c>
      <c r="B66" s="79" t="s">
        <v>174</v>
      </c>
      <c r="C66" s="24" t="s">
        <v>111</v>
      </c>
      <c r="D66" s="78">
        <v>3</v>
      </c>
      <c r="E66" s="88" t="s">
        <v>68</v>
      </c>
      <c r="F66" s="78">
        <v>6478.75</v>
      </c>
      <c r="G66" s="51"/>
      <c r="H66" s="52"/>
      <c r="I66" s="40" t="s">
        <v>40</v>
      </c>
      <c r="J66" s="43">
        <f t="shared" si="8"/>
        <v>1</v>
      </c>
      <c r="K66" s="44" t="s">
        <v>41</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19436.25</v>
      </c>
      <c r="BB66" s="48">
        <f t="shared" si="10"/>
        <v>19436.25</v>
      </c>
      <c r="BC66" s="37" t="str">
        <f t="shared" si="11"/>
        <v>INR  Nineteen Thousand Four Hundred &amp; Thirty Six  and Paise Twenty Five Only</v>
      </c>
      <c r="IA66" s="38">
        <v>53</v>
      </c>
      <c r="IB66" s="77" t="s">
        <v>254</v>
      </c>
      <c r="IC66" s="38" t="s">
        <v>111</v>
      </c>
      <c r="ID66" s="38">
        <v>3</v>
      </c>
      <c r="IE66" s="39" t="s">
        <v>68</v>
      </c>
      <c r="IF66" s="39" t="s">
        <v>44</v>
      </c>
      <c r="IG66" s="39" t="s">
        <v>63</v>
      </c>
      <c r="IH66" s="39">
        <v>10</v>
      </c>
      <c r="II66" s="39" t="s">
        <v>39</v>
      </c>
    </row>
    <row r="67" spans="1:243" s="38" customFormat="1" ht="285.75" customHeight="1">
      <c r="A67" s="22">
        <v>54</v>
      </c>
      <c r="B67" s="79" t="s">
        <v>175</v>
      </c>
      <c r="C67" s="24" t="s">
        <v>112</v>
      </c>
      <c r="D67" s="78">
        <v>3</v>
      </c>
      <c r="E67" s="88" t="s">
        <v>68</v>
      </c>
      <c r="F67" s="78">
        <v>8954.2</v>
      </c>
      <c r="G67" s="51"/>
      <c r="H67" s="52"/>
      <c r="I67" s="40" t="s">
        <v>40</v>
      </c>
      <c r="J67" s="43">
        <f t="shared" si="8"/>
        <v>1</v>
      </c>
      <c r="K67" s="44" t="s">
        <v>41</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26862.6</v>
      </c>
      <c r="BB67" s="48">
        <f t="shared" si="10"/>
        <v>26862.6</v>
      </c>
      <c r="BC67" s="37" t="str">
        <f t="shared" si="11"/>
        <v>INR  Twenty Six Thousand Eight Hundred &amp; Sixty Two  and Paise Sixty Only</v>
      </c>
      <c r="IA67" s="38">
        <v>54</v>
      </c>
      <c r="IB67" s="77" t="s">
        <v>255</v>
      </c>
      <c r="IC67" s="38" t="s">
        <v>112</v>
      </c>
      <c r="ID67" s="38">
        <v>3</v>
      </c>
      <c r="IE67" s="39" t="s">
        <v>68</v>
      </c>
      <c r="IF67" s="39" t="s">
        <v>44</v>
      </c>
      <c r="IG67" s="39" t="s">
        <v>63</v>
      </c>
      <c r="IH67" s="39">
        <v>10</v>
      </c>
      <c r="II67" s="39" t="s">
        <v>39</v>
      </c>
    </row>
    <row r="68" spans="1:243" s="38" customFormat="1" ht="57" customHeight="1">
      <c r="A68" s="22">
        <v>55</v>
      </c>
      <c r="B68" s="79" t="s">
        <v>176</v>
      </c>
      <c r="C68" s="24" t="s">
        <v>113</v>
      </c>
      <c r="D68" s="78">
        <v>85</v>
      </c>
      <c r="E68" s="88" t="s">
        <v>68</v>
      </c>
      <c r="F68" s="78">
        <v>99.9</v>
      </c>
      <c r="G68" s="51"/>
      <c r="H68" s="52"/>
      <c r="I68" s="40" t="s">
        <v>40</v>
      </c>
      <c r="J68" s="43">
        <f t="shared" si="8"/>
        <v>1</v>
      </c>
      <c r="K68" s="44" t="s">
        <v>41</v>
      </c>
      <c r="L68" s="44" t="s">
        <v>4</v>
      </c>
      <c r="M68" s="74"/>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9"/>
        <v>8491.5</v>
      </c>
      <c r="BB68" s="48">
        <f t="shared" si="10"/>
        <v>8491.5</v>
      </c>
      <c r="BC68" s="37" t="str">
        <f t="shared" si="11"/>
        <v>INR  Eight Thousand Four Hundred &amp; Ninety One  and Paise Fifty Only</v>
      </c>
      <c r="IA68" s="38">
        <v>55</v>
      </c>
      <c r="IB68" s="77" t="s">
        <v>256</v>
      </c>
      <c r="IC68" s="38" t="s">
        <v>113</v>
      </c>
      <c r="ID68" s="38">
        <v>85</v>
      </c>
      <c r="IE68" s="39" t="s">
        <v>68</v>
      </c>
      <c r="IF68" s="39" t="s">
        <v>44</v>
      </c>
      <c r="IG68" s="39" t="s">
        <v>63</v>
      </c>
      <c r="IH68" s="39">
        <v>10</v>
      </c>
      <c r="II68" s="39" t="s">
        <v>39</v>
      </c>
    </row>
    <row r="69" spans="1:243" s="38" customFormat="1" ht="57" customHeight="1">
      <c r="A69" s="22">
        <v>56</v>
      </c>
      <c r="B69" s="79" t="s">
        <v>177</v>
      </c>
      <c r="C69" s="24" t="s">
        <v>114</v>
      </c>
      <c r="D69" s="78">
        <v>100</v>
      </c>
      <c r="E69" s="88" t="s">
        <v>68</v>
      </c>
      <c r="F69" s="78">
        <v>79.95</v>
      </c>
      <c r="G69" s="51"/>
      <c r="H69" s="52"/>
      <c r="I69" s="40" t="s">
        <v>40</v>
      </c>
      <c r="J69" s="43">
        <f t="shared" si="8"/>
        <v>1</v>
      </c>
      <c r="K69" s="44" t="s">
        <v>41</v>
      </c>
      <c r="L69" s="44" t="s">
        <v>4</v>
      </c>
      <c r="M69" s="74"/>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9"/>
        <v>7995</v>
      </c>
      <c r="BB69" s="48">
        <f t="shared" si="10"/>
        <v>7995</v>
      </c>
      <c r="BC69" s="37" t="str">
        <f t="shared" si="11"/>
        <v>INR  Seven Thousand Nine Hundred &amp; Ninety Five  Only</v>
      </c>
      <c r="IA69" s="38">
        <v>56</v>
      </c>
      <c r="IB69" s="77" t="s">
        <v>257</v>
      </c>
      <c r="IC69" s="38" t="s">
        <v>114</v>
      </c>
      <c r="ID69" s="38">
        <v>100</v>
      </c>
      <c r="IE69" s="39" t="s">
        <v>68</v>
      </c>
      <c r="IF69" s="39" t="s">
        <v>44</v>
      </c>
      <c r="IG69" s="39" t="s">
        <v>63</v>
      </c>
      <c r="IH69" s="39">
        <v>10</v>
      </c>
      <c r="II69" s="39" t="s">
        <v>39</v>
      </c>
    </row>
    <row r="70" spans="1:243" s="38" customFormat="1" ht="57" customHeight="1">
      <c r="A70" s="22">
        <v>57</v>
      </c>
      <c r="B70" s="79" t="s">
        <v>178</v>
      </c>
      <c r="C70" s="24" t="s">
        <v>115</v>
      </c>
      <c r="D70" s="78">
        <v>245</v>
      </c>
      <c r="E70" s="88" t="s">
        <v>68</v>
      </c>
      <c r="F70" s="78">
        <v>54.3</v>
      </c>
      <c r="G70" s="51"/>
      <c r="H70" s="52"/>
      <c r="I70" s="40" t="s">
        <v>40</v>
      </c>
      <c r="J70" s="43">
        <f t="shared" si="8"/>
        <v>1</v>
      </c>
      <c r="K70" s="44" t="s">
        <v>41</v>
      </c>
      <c r="L70" s="44" t="s">
        <v>4</v>
      </c>
      <c r="M70" s="74"/>
      <c r="N70" s="41"/>
      <c r="O70" s="41"/>
      <c r="P70" s="46"/>
      <c r="Q70" s="41"/>
      <c r="R70" s="41"/>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9"/>
        <v>13303.5</v>
      </c>
      <c r="BB70" s="48">
        <f t="shared" si="10"/>
        <v>13303.5</v>
      </c>
      <c r="BC70" s="37" t="str">
        <f t="shared" si="11"/>
        <v>INR  Thirteen Thousand Three Hundred &amp; Three  and Paise Fifty Only</v>
      </c>
      <c r="IA70" s="38">
        <v>57</v>
      </c>
      <c r="IB70" s="77" t="s">
        <v>258</v>
      </c>
      <c r="IC70" s="38" t="s">
        <v>115</v>
      </c>
      <c r="ID70" s="38">
        <v>245</v>
      </c>
      <c r="IE70" s="39" t="s">
        <v>68</v>
      </c>
      <c r="IF70" s="39" t="s">
        <v>44</v>
      </c>
      <c r="IG70" s="39" t="s">
        <v>63</v>
      </c>
      <c r="IH70" s="39">
        <v>10</v>
      </c>
      <c r="II70" s="39" t="s">
        <v>39</v>
      </c>
    </row>
    <row r="71" spans="1:243" s="38" customFormat="1" ht="108.75" customHeight="1">
      <c r="A71" s="22">
        <v>58</v>
      </c>
      <c r="B71" s="79" t="s">
        <v>179</v>
      </c>
      <c r="C71" s="24" t="s">
        <v>116</v>
      </c>
      <c r="D71" s="78">
        <v>23</v>
      </c>
      <c r="E71" s="88" t="s">
        <v>68</v>
      </c>
      <c r="F71" s="78">
        <v>415.65</v>
      </c>
      <c r="G71" s="51"/>
      <c r="H71" s="52"/>
      <c r="I71" s="40" t="s">
        <v>40</v>
      </c>
      <c r="J71" s="43">
        <f t="shared" si="8"/>
        <v>1</v>
      </c>
      <c r="K71" s="44" t="s">
        <v>41</v>
      </c>
      <c r="L71" s="44" t="s">
        <v>4</v>
      </c>
      <c r="M71" s="74"/>
      <c r="N71" s="41"/>
      <c r="O71" s="41"/>
      <c r="P71" s="46"/>
      <c r="Q71" s="41"/>
      <c r="R71" s="41"/>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9"/>
        <v>9559.95</v>
      </c>
      <c r="BB71" s="48">
        <f t="shared" si="10"/>
        <v>9559.95</v>
      </c>
      <c r="BC71" s="37" t="str">
        <f t="shared" si="11"/>
        <v>INR  Nine Thousand Five Hundred &amp; Fifty Nine  and Paise Ninety Five Only</v>
      </c>
      <c r="IA71" s="38">
        <v>58</v>
      </c>
      <c r="IB71" s="77" t="s">
        <v>259</v>
      </c>
      <c r="IC71" s="38" t="s">
        <v>116</v>
      </c>
      <c r="ID71" s="38">
        <v>23</v>
      </c>
      <c r="IE71" s="39" t="s">
        <v>68</v>
      </c>
      <c r="IF71" s="39" t="s">
        <v>44</v>
      </c>
      <c r="IG71" s="39" t="s">
        <v>63</v>
      </c>
      <c r="IH71" s="39">
        <v>10</v>
      </c>
      <c r="II71" s="39" t="s">
        <v>39</v>
      </c>
    </row>
    <row r="72" spans="1:243" s="38" customFormat="1" ht="57" customHeight="1">
      <c r="A72" s="22">
        <v>59</v>
      </c>
      <c r="B72" s="79" t="s">
        <v>187</v>
      </c>
      <c r="C72" s="24" t="s">
        <v>117</v>
      </c>
      <c r="D72" s="78">
        <v>21</v>
      </c>
      <c r="E72" s="88" t="s">
        <v>199</v>
      </c>
      <c r="F72" s="78">
        <v>305.05</v>
      </c>
      <c r="G72" s="51"/>
      <c r="H72" s="52"/>
      <c r="I72" s="40" t="s">
        <v>40</v>
      </c>
      <c r="J72" s="43">
        <f t="shared" si="8"/>
        <v>1</v>
      </c>
      <c r="K72" s="44" t="s">
        <v>41</v>
      </c>
      <c r="L72" s="44" t="s">
        <v>4</v>
      </c>
      <c r="M72" s="74"/>
      <c r="N72" s="41"/>
      <c r="O72" s="41"/>
      <c r="P72" s="46"/>
      <c r="Q72" s="41"/>
      <c r="R72" s="41"/>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9"/>
        <v>6406.05</v>
      </c>
      <c r="BB72" s="48">
        <f t="shared" si="10"/>
        <v>6406.05</v>
      </c>
      <c r="BC72" s="37" t="str">
        <f t="shared" si="11"/>
        <v>INR  Six Thousand Four Hundred &amp; Six  and Paise Five Only</v>
      </c>
      <c r="IA72" s="38">
        <v>59</v>
      </c>
      <c r="IB72" s="77" t="s">
        <v>260</v>
      </c>
      <c r="IC72" s="38" t="s">
        <v>117</v>
      </c>
      <c r="ID72" s="38">
        <v>21</v>
      </c>
      <c r="IE72" s="39" t="s">
        <v>199</v>
      </c>
      <c r="IF72" s="39" t="s">
        <v>44</v>
      </c>
      <c r="IG72" s="39" t="s">
        <v>63</v>
      </c>
      <c r="IH72" s="39">
        <v>10</v>
      </c>
      <c r="II72" s="39" t="s">
        <v>39</v>
      </c>
    </row>
    <row r="73" spans="1:243" s="38" customFormat="1" ht="57" customHeight="1">
      <c r="A73" s="22">
        <v>60</v>
      </c>
      <c r="B73" s="79" t="s">
        <v>188</v>
      </c>
      <c r="C73" s="24" t="s">
        <v>118</v>
      </c>
      <c r="D73" s="78"/>
      <c r="E73" s="88"/>
      <c r="F73" s="78"/>
      <c r="G73" s="51"/>
      <c r="H73" s="52"/>
      <c r="I73" s="40" t="s">
        <v>40</v>
      </c>
      <c r="J73" s="43">
        <f t="shared" si="8"/>
        <v>1</v>
      </c>
      <c r="K73" s="44" t="s">
        <v>41</v>
      </c>
      <c r="L73" s="44" t="s">
        <v>4</v>
      </c>
      <c r="M73" s="93"/>
      <c r="N73" s="41"/>
      <c r="O73" s="41"/>
      <c r="P73" s="46"/>
      <c r="Q73" s="41"/>
      <c r="R73" s="41"/>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9"/>
        <v>0</v>
      </c>
      <c r="BB73" s="48">
        <f t="shared" si="10"/>
        <v>0</v>
      </c>
      <c r="BC73" s="37" t="str">
        <f t="shared" si="11"/>
        <v>INR Zero Only</v>
      </c>
      <c r="IA73" s="38">
        <v>60</v>
      </c>
      <c r="IB73" s="77" t="s">
        <v>188</v>
      </c>
      <c r="IC73" s="38" t="s">
        <v>118</v>
      </c>
      <c r="IE73" s="39"/>
      <c r="IF73" s="39" t="s">
        <v>44</v>
      </c>
      <c r="IG73" s="39" t="s">
        <v>63</v>
      </c>
      <c r="IH73" s="39">
        <v>10</v>
      </c>
      <c r="II73" s="39" t="s">
        <v>39</v>
      </c>
    </row>
    <row r="74" spans="1:243" s="38" customFormat="1" ht="57" customHeight="1">
      <c r="A74" s="22">
        <v>61</v>
      </c>
      <c r="B74" s="79" t="s">
        <v>189</v>
      </c>
      <c r="C74" s="24" t="s">
        <v>119</v>
      </c>
      <c r="D74" s="78">
        <v>2</v>
      </c>
      <c r="E74" s="88" t="s">
        <v>198</v>
      </c>
      <c r="F74" s="78">
        <v>129.85</v>
      </c>
      <c r="G74" s="51"/>
      <c r="H74" s="52"/>
      <c r="I74" s="40" t="s">
        <v>40</v>
      </c>
      <c r="J74" s="43">
        <f t="shared" si="8"/>
        <v>1</v>
      </c>
      <c r="K74" s="44" t="s">
        <v>41</v>
      </c>
      <c r="L74" s="44" t="s">
        <v>4</v>
      </c>
      <c r="M74" s="74"/>
      <c r="N74" s="41"/>
      <c r="O74" s="41"/>
      <c r="P74" s="46"/>
      <c r="Q74" s="41"/>
      <c r="R74" s="41"/>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aca="true" t="shared" si="12" ref="BA74:BA80">total_amount_ba($B$2,$D$2,D74,F74,J74,K74,M74)</f>
        <v>259.7</v>
      </c>
      <c r="BB74" s="48">
        <f aca="true" t="shared" si="13" ref="BB74:BB80">BA74+SUM(N74:AZ74)</f>
        <v>259.7</v>
      </c>
      <c r="BC74" s="37" t="str">
        <f aca="true" t="shared" si="14" ref="BC74:BC80">SpellNumber(L74,BB74)</f>
        <v>INR  Two Hundred &amp; Fifty Nine  and Paise Seventy Only</v>
      </c>
      <c r="IA74" s="38">
        <v>61</v>
      </c>
      <c r="IB74" s="77" t="s">
        <v>261</v>
      </c>
      <c r="IC74" s="38" t="s">
        <v>119</v>
      </c>
      <c r="ID74" s="38">
        <v>2</v>
      </c>
      <c r="IE74" s="39" t="s">
        <v>198</v>
      </c>
      <c r="IF74" s="39" t="s">
        <v>44</v>
      </c>
      <c r="IG74" s="39" t="s">
        <v>63</v>
      </c>
      <c r="IH74" s="39">
        <v>10</v>
      </c>
      <c r="II74" s="39" t="s">
        <v>39</v>
      </c>
    </row>
    <row r="75" spans="1:243" s="38" customFormat="1" ht="48" customHeight="1">
      <c r="A75" s="22">
        <v>62</v>
      </c>
      <c r="B75" s="79" t="s">
        <v>190</v>
      </c>
      <c r="C75" s="24" t="s">
        <v>120</v>
      </c>
      <c r="D75" s="78">
        <v>2</v>
      </c>
      <c r="E75" s="88" t="s">
        <v>198</v>
      </c>
      <c r="F75" s="78">
        <v>113.8</v>
      </c>
      <c r="G75" s="51"/>
      <c r="H75" s="52"/>
      <c r="I75" s="40" t="s">
        <v>40</v>
      </c>
      <c r="J75" s="43">
        <f t="shared" si="8"/>
        <v>1</v>
      </c>
      <c r="K75" s="44" t="s">
        <v>41</v>
      </c>
      <c r="L75" s="44" t="s">
        <v>4</v>
      </c>
      <c r="M75" s="74"/>
      <c r="N75" s="41"/>
      <c r="O75" s="41"/>
      <c r="P75" s="46"/>
      <c r="Q75" s="41"/>
      <c r="R75" s="41"/>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 t="shared" si="12"/>
        <v>227.6</v>
      </c>
      <c r="BB75" s="48">
        <f t="shared" si="13"/>
        <v>227.6</v>
      </c>
      <c r="BC75" s="37" t="str">
        <f t="shared" si="14"/>
        <v>INR  Two Hundred &amp; Twenty Seven  and Paise Sixty Only</v>
      </c>
      <c r="IA75" s="38">
        <v>62</v>
      </c>
      <c r="IB75" s="77" t="s">
        <v>262</v>
      </c>
      <c r="IC75" s="38" t="s">
        <v>120</v>
      </c>
      <c r="ID75" s="38">
        <v>2</v>
      </c>
      <c r="IE75" s="39" t="s">
        <v>198</v>
      </c>
      <c r="IF75" s="39" t="s">
        <v>44</v>
      </c>
      <c r="IG75" s="39" t="s">
        <v>63</v>
      </c>
      <c r="IH75" s="39">
        <v>10</v>
      </c>
      <c r="II75" s="39" t="s">
        <v>39</v>
      </c>
    </row>
    <row r="76" spans="1:243" s="38" customFormat="1" ht="57" customHeight="1">
      <c r="A76" s="22">
        <v>63</v>
      </c>
      <c r="B76" s="79" t="s">
        <v>191</v>
      </c>
      <c r="C76" s="24" t="s">
        <v>121</v>
      </c>
      <c r="D76" s="78">
        <v>2</v>
      </c>
      <c r="E76" s="88" t="s">
        <v>198</v>
      </c>
      <c r="F76" s="78">
        <v>117.8</v>
      </c>
      <c r="G76" s="51"/>
      <c r="H76" s="52"/>
      <c r="I76" s="40" t="s">
        <v>40</v>
      </c>
      <c r="J76" s="43">
        <f t="shared" si="8"/>
        <v>1</v>
      </c>
      <c r="K76" s="44" t="s">
        <v>41</v>
      </c>
      <c r="L76" s="44" t="s">
        <v>4</v>
      </c>
      <c r="M76" s="74"/>
      <c r="N76" s="41"/>
      <c r="O76" s="41"/>
      <c r="P76" s="46"/>
      <c r="Q76" s="41"/>
      <c r="R76" s="41"/>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t="shared" si="12"/>
        <v>235.6</v>
      </c>
      <c r="BB76" s="48">
        <f t="shared" si="13"/>
        <v>235.6</v>
      </c>
      <c r="BC76" s="37" t="str">
        <f t="shared" si="14"/>
        <v>INR  Two Hundred &amp; Thirty Five  and Paise Sixty Only</v>
      </c>
      <c r="IA76" s="38">
        <v>63</v>
      </c>
      <c r="IB76" s="77" t="s">
        <v>263</v>
      </c>
      <c r="IC76" s="38" t="s">
        <v>121</v>
      </c>
      <c r="ID76" s="38">
        <v>2</v>
      </c>
      <c r="IE76" s="39" t="s">
        <v>198</v>
      </c>
      <c r="IF76" s="39" t="s">
        <v>44</v>
      </c>
      <c r="IG76" s="39" t="s">
        <v>63</v>
      </c>
      <c r="IH76" s="39">
        <v>10</v>
      </c>
      <c r="II76" s="39" t="s">
        <v>39</v>
      </c>
    </row>
    <row r="77" spans="1:243" s="38" customFormat="1" ht="57" customHeight="1">
      <c r="A77" s="22">
        <v>64</v>
      </c>
      <c r="B77" s="79" t="s">
        <v>192</v>
      </c>
      <c r="C77" s="24" t="s">
        <v>122</v>
      </c>
      <c r="D77" s="78">
        <v>15</v>
      </c>
      <c r="E77" s="88" t="s">
        <v>68</v>
      </c>
      <c r="F77" s="78">
        <v>1819.8</v>
      </c>
      <c r="G77" s="51"/>
      <c r="H77" s="52"/>
      <c r="I77" s="40" t="s">
        <v>40</v>
      </c>
      <c r="J77" s="43">
        <f t="shared" si="8"/>
        <v>1</v>
      </c>
      <c r="K77" s="44" t="s">
        <v>41</v>
      </c>
      <c r="L77" s="44" t="s">
        <v>4</v>
      </c>
      <c r="M77" s="74"/>
      <c r="N77" s="41"/>
      <c r="O77" s="41"/>
      <c r="P77" s="46"/>
      <c r="Q77" s="41"/>
      <c r="R77" s="41"/>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12"/>
        <v>27297</v>
      </c>
      <c r="BB77" s="48">
        <f t="shared" si="13"/>
        <v>27297</v>
      </c>
      <c r="BC77" s="37" t="str">
        <f t="shared" si="14"/>
        <v>INR  Twenty Seven Thousand Two Hundred &amp; Ninety Seven  Only</v>
      </c>
      <c r="IA77" s="38">
        <v>64</v>
      </c>
      <c r="IB77" s="77" t="s">
        <v>264</v>
      </c>
      <c r="IC77" s="38" t="s">
        <v>122</v>
      </c>
      <c r="ID77" s="38">
        <v>15</v>
      </c>
      <c r="IE77" s="39" t="s">
        <v>68</v>
      </c>
      <c r="IF77" s="39" t="s">
        <v>44</v>
      </c>
      <c r="IG77" s="39" t="s">
        <v>63</v>
      </c>
      <c r="IH77" s="39">
        <v>10</v>
      </c>
      <c r="II77" s="39" t="s">
        <v>39</v>
      </c>
    </row>
    <row r="78" spans="1:243" s="38" customFormat="1" ht="105" customHeight="1">
      <c r="A78" s="22">
        <v>65</v>
      </c>
      <c r="B78" s="79" t="s">
        <v>193</v>
      </c>
      <c r="C78" s="24" t="s">
        <v>123</v>
      </c>
      <c r="D78" s="78">
        <v>150</v>
      </c>
      <c r="E78" s="91" t="s">
        <v>202</v>
      </c>
      <c r="F78" s="78">
        <v>12</v>
      </c>
      <c r="G78" s="51"/>
      <c r="H78" s="52"/>
      <c r="I78" s="40" t="s">
        <v>40</v>
      </c>
      <c r="J78" s="43">
        <f t="shared" si="8"/>
        <v>1</v>
      </c>
      <c r="K78" s="44" t="s">
        <v>41</v>
      </c>
      <c r="L78" s="44" t="s">
        <v>4</v>
      </c>
      <c r="M78" s="74"/>
      <c r="N78" s="41"/>
      <c r="O78" s="41"/>
      <c r="P78" s="46"/>
      <c r="Q78" s="41"/>
      <c r="R78" s="41"/>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 t="shared" si="12"/>
        <v>1800</v>
      </c>
      <c r="BB78" s="48">
        <f t="shared" si="13"/>
        <v>1800</v>
      </c>
      <c r="BC78" s="37" t="str">
        <f t="shared" si="14"/>
        <v>INR  One Thousand Eight Hundred    Only</v>
      </c>
      <c r="IA78" s="38">
        <v>65</v>
      </c>
      <c r="IB78" s="77" t="s">
        <v>265</v>
      </c>
      <c r="IC78" s="38" t="s">
        <v>123</v>
      </c>
      <c r="ID78" s="38">
        <v>150</v>
      </c>
      <c r="IE78" s="39" t="s">
        <v>202</v>
      </c>
      <c r="IF78" s="39" t="s">
        <v>44</v>
      </c>
      <c r="IG78" s="39" t="s">
        <v>63</v>
      </c>
      <c r="IH78" s="39">
        <v>10</v>
      </c>
      <c r="II78" s="39" t="s">
        <v>39</v>
      </c>
    </row>
    <row r="79" spans="1:243" s="38" customFormat="1" ht="57" customHeight="1">
      <c r="A79" s="22">
        <v>66</v>
      </c>
      <c r="B79" s="79" t="s">
        <v>194</v>
      </c>
      <c r="C79" s="24" t="s">
        <v>124</v>
      </c>
      <c r="D79" s="78">
        <v>58</v>
      </c>
      <c r="E79" s="88" t="s">
        <v>68</v>
      </c>
      <c r="F79" s="78">
        <v>24.35</v>
      </c>
      <c r="G79" s="51"/>
      <c r="H79" s="52"/>
      <c r="I79" s="40" t="s">
        <v>40</v>
      </c>
      <c r="J79" s="43">
        <f t="shared" si="8"/>
        <v>1</v>
      </c>
      <c r="K79" s="44" t="s">
        <v>41</v>
      </c>
      <c r="L79" s="44" t="s">
        <v>4</v>
      </c>
      <c r="M79" s="74"/>
      <c r="N79" s="41"/>
      <c r="O79" s="41"/>
      <c r="P79" s="46"/>
      <c r="Q79" s="41"/>
      <c r="R79" s="41"/>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 t="shared" si="12"/>
        <v>1412.3</v>
      </c>
      <c r="BB79" s="48">
        <f t="shared" si="13"/>
        <v>1412.3</v>
      </c>
      <c r="BC79" s="37" t="str">
        <f t="shared" si="14"/>
        <v>INR  One Thousand Four Hundred &amp; Twelve  and Paise Thirty Only</v>
      </c>
      <c r="IA79" s="38">
        <v>66</v>
      </c>
      <c r="IB79" s="77" t="s">
        <v>266</v>
      </c>
      <c r="IC79" s="38" t="s">
        <v>124</v>
      </c>
      <c r="ID79" s="38">
        <v>58</v>
      </c>
      <c r="IE79" s="39" t="s">
        <v>68</v>
      </c>
      <c r="IF79" s="39" t="s">
        <v>44</v>
      </c>
      <c r="IG79" s="39" t="s">
        <v>63</v>
      </c>
      <c r="IH79" s="39">
        <v>10</v>
      </c>
      <c r="II79" s="39" t="s">
        <v>39</v>
      </c>
    </row>
    <row r="80" spans="1:243" s="38" customFormat="1" ht="57" customHeight="1">
      <c r="A80" s="22">
        <v>67</v>
      </c>
      <c r="B80" s="92" t="s">
        <v>180</v>
      </c>
      <c r="C80" s="24" t="s">
        <v>125</v>
      </c>
      <c r="D80" s="78">
        <v>3</v>
      </c>
      <c r="E80" s="88" t="s">
        <v>181</v>
      </c>
      <c r="F80" s="78">
        <v>138.85</v>
      </c>
      <c r="G80" s="51"/>
      <c r="H80" s="52"/>
      <c r="I80" s="40" t="s">
        <v>40</v>
      </c>
      <c r="J80" s="43">
        <f t="shared" si="8"/>
        <v>1</v>
      </c>
      <c r="K80" s="44" t="s">
        <v>41</v>
      </c>
      <c r="L80" s="44" t="s">
        <v>4</v>
      </c>
      <c r="M80" s="74"/>
      <c r="N80" s="41"/>
      <c r="O80" s="41"/>
      <c r="P80" s="46"/>
      <c r="Q80" s="41"/>
      <c r="R80" s="41"/>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12"/>
        <v>416.55</v>
      </c>
      <c r="BB80" s="48">
        <f t="shared" si="13"/>
        <v>416.55</v>
      </c>
      <c r="BC80" s="37" t="str">
        <f t="shared" si="14"/>
        <v>INR  Four Hundred &amp; Sixteen  and Paise Fifty Five Only</v>
      </c>
      <c r="IA80" s="38">
        <v>67</v>
      </c>
      <c r="IB80" s="77" t="s">
        <v>267</v>
      </c>
      <c r="IC80" s="38" t="s">
        <v>125</v>
      </c>
      <c r="ID80" s="38">
        <v>3</v>
      </c>
      <c r="IE80" s="39" t="s">
        <v>181</v>
      </c>
      <c r="IF80" s="39" t="s">
        <v>44</v>
      </c>
      <c r="IG80" s="39" t="s">
        <v>63</v>
      </c>
      <c r="IH80" s="39">
        <v>10</v>
      </c>
      <c r="II80" s="39" t="s">
        <v>39</v>
      </c>
    </row>
    <row r="81" spans="1:243" s="38" customFormat="1" ht="48" customHeight="1">
      <c r="A81" s="53" t="s">
        <v>82</v>
      </c>
      <c r="B81" s="54"/>
      <c r="C81" s="55"/>
      <c r="D81" s="56"/>
      <c r="E81" s="56"/>
      <c r="F81" s="56"/>
      <c r="G81" s="56"/>
      <c r="H81" s="57"/>
      <c r="I81" s="57"/>
      <c r="J81" s="57"/>
      <c r="K81" s="57"/>
      <c r="L81" s="58"/>
      <c r="BA81" s="59">
        <f>SUM(BA13:BA80)</f>
        <v>566231.93</v>
      </c>
      <c r="BB81" s="60">
        <f>SUM(BB13:BB80)</f>
        <v>566231.93</v>
      </c>
      <c r="BC81" s="37" t="str">
        <f>SpellNumber($E$2,BB81)</f>
        <v>INR  Five Lakh Sixty Six Thousand Two Hundred &amp; Thirty One  and Paise Ninety Three Only</v>
      </c>
      <c r="IE81" s="39">
        <v>4</v>
      </c>
      <c r="IF81" s="39" t="s">
        <v>44</v>
      </c>
      <c r="IG81" s="39" t="s">
        <v>63</v>
      </c>
      <c r="IH81" s="39">
        <v>10</v>
      </c>
      <c r="II81" s="39" t="s">
        <v>39</v>
      </c>
    </row>
    <row r="82" spans="1:243" s="69" customFormat="1" ht="18">
      <c r="A82" s="54" t="s">
        <v>83</v>
      </c>
      <c r="B82" s="61"/>
      <c r="C82" s="62"/>
      <c r="D82" s="63"/>
      <c r="E82" s="75" t="s">
        <v>65</v>
      </c>
      <c r="F82" s="76"/>
      <c r="G82" s="64"/>
      <c r="H82" s="65"/>
      <c r="I82" s="65"/>
      <c r="J82" s="65"/>
      <c r="K82" s="66"/>
      <c r="L82" s="67"/>
      <c r="M82" s="68"/>
      <c r="O82" s="38"/>
      <c r="P82" s="38"/>
      <c r="Q82" s="38"/>
      <c r="R82" s="38"/>
      <c r="S82" s="38"/>
      <c r="BA82" s="70">
        <f>IF(ISBLANK(F82),0,IF(E82="Excess (+)",ROUND(BA81+(BA81*F82),2),IF(E82="Less (-)",ROUND(BA81+(BA81*F82*(-1)),2),IF(E82="At Par",BA81,0))))</f>
        <v>0</v>
      </c>
      <c r="BB82" s="71">
        <f>ROUND(BA82,0)</f>
        <v>0</v>
      </c>
      <c r="BC82" s="37" t="str">
        <f>SpellNumber($E$2,BB82)</f>
        <v>INR Zero Only</v>
      </c>
      <c r="IE82" s="72"/>
      <c r="IF82" s="72"/>
      <c r="IG82" s="72"/>
      <c r="IH82" s="72"/>
      <c r="II82" s="72"/>
    </row>
    <row r="83" spans="1:243" s="69" customFormat="1" ht="18">
      <c r="A83" s="53" t="s">
        <v>84</v>
      </c>
      <c r="B83" s="53"/>
      <c r="C83" s="81" t="str">
        <f>SpellNumber($E$2,BB82)</f>
        <v>INR Zero Only</v>
      </c>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IE83" s="72"/>
      <c r="IF83" s="72"/>
      <c r="IG83" s="72"/>
      <c r="IH83" s="72"/>
      <c r="II83" s="72"/>
    </row>
    <row r="84" ht="15"/>
    <row r="85" ht="15"/>
    <row r="86" ht="15"/>
    <row r="87" ht="15"/>
    <row r="88" ht="15"/>
    <row r="89" ht="15"/>
    <row r="90" ht="15"/>
  </sheetData>
  <sheetProtection password="F108" sheet="1"/>
  <mergeCells count="8">
    <mergeCell ref="A9:BC9"/>
    <mergeCell ref="C83:BC83"/>
    <mergeCell ref="A1:L1"/>
    <mergeCell ref="A4:BC4"/>
    <mergeCell ref="A5:BC5"/>
    <mergeCell ref="A6:BC6"/>
    <mergeCell ref="A7:BC7"/>
    <mergeCell ref="B8:BC8"/>
  </mergeCells>
  <dataValidations count="21">
    <dataValidation type="list" allowBlank="1" showErrorMessage="1" sqref="E8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2">
      <formula1>0</formula1>
      <formula2>99.9</formula2>
    </dataValidation>
    <dataValidation type="decimal" allowBlank="1" showInputMessage="1" showErrorMessage="1" promptTitle="Rate Entry" prompt="Please enter the Rate in Rupees for this item. " errorTitle="Invaid Entry" error="Only Numeric Values are allowed. " sqref="H28:H80">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8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8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2">
      <formula1>IF(E82="Select",-1,IF(E82="At Par",0,0))</formula1>
      <formula2>IF(E82="Select",-1,IF(E82="At Par",0,0.99))</formula2>
    </dataValidation>
    <dataValidation type="list" allowBlank="1" showErrorMessage="1" sqref="K13:K80">
      <formula1>"Partial Conversion,Full Conversion"</formula1>
      <formula2>0</formula2>
    </dataValidation>
    <dataValidation allowBlank="1" showInputMessage="1" showErrorMessage="1" promptTitle="Addition / Deduction" prompt="Please Choose the correct One" sqref="J13:J80">
      <formula1>0</formula1>
      <formula2>0</formula2>
    </dataValidation>
    <dataValidation type="list" showErrorMessage="1" sqref="I13:I80">
      <formula1>"Excess(+),Less(-)"</formula1>
      <formula2>0</formula2>
    </dataValidation>
    <dataValidation allowBlank="1" showInputMessage="1" showErrorMessage="1" promptTitle="Itemcode/Make" prompt="Please enter text" sqref="C13:C8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0">
      <formula1>0</formula1>
      <formula2>999999999999999</formula2>
    </dataValidation>
    <dataValidation allowBlank="1" showInputMessage="1" showErrorMessage="1" promptTitle="Units" prompt="Please enter Units in text" sqref="E13:E80">
      <formula1>0</formula1>
      <formula2>0</formula2>
    </dataValidation>
    <dataValidation type="decimal" allowBlank="1" showInputMessage="1" showErrorMessage="1" promptTitle="Quantity" prompt="Please enter the Quantity for this item. " errorTitle="Invalid Entry" error="Only Numeric Values are allowed. " sqref="D13:D80 F13:F80">
      <formula1>0</formula1>
      <formula2>999999999999999</formula2>
    </dataValidation>
    <dataValidation type="list" allowBlank="1" showInputMessage="1" showErrorMessage="1" sqref="L77 L78 L13 L14 L15 L16 L17 L18 L19 L20 L21 L22 L23 L24 L25 L26 L27 L28 L29 L30 L31 L32 L33 L34 L35 L36 L37 L38 L39 L40 L41 L42 L43 L44 L45 L46 L47 L48 L49 L50 L51 L52 L53 L54 L55 L56 L57 L58 L59 L60 L61 L62 L63 L64 L65 L66 L67 L68 L69 L70 L71 L72 L73 L74 L75 L76 L80 L79">
      <formula1>"INR"</formula1>
    </dataValidation>
    <dataValidation type="decimal" allowBlank="1" showErrorMessage="1" errorTitle="Invalid Entry" error="Only Numeric Values are allowed. " sqref="A13:A8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6" t="s">
        <v>64</v>
      </c>
      <c r="F6" s="86"/>
      <c r="G6" s="86"/>
      <c r="H6" s="86"/>
      <c r="I6" s="86"/>
      <c r="J6" s="86"/>
      <c r="K6" s="86"/>
    </row>
    <row r="7" spans="5:11" ht="14.25">
      <c r="E7" s="87"/>
      <c r="F7" s="87"/>
      <c r="G7" s="87"/>
      <c r="H7" s="87"/>
      <c r="I7" s="87"/>
      <c r="J7" s="87"/>
      <c r="K7" s="87"/>
    </row>
    <row r="8" spans="5:11" ht="14.25">
      <c r="E8" s="87"/>
      <c r="F8" s="87"/>
      <c r="G8" s="87"/>
      <c r="H8" s="87"/>
      <c r="I8" s="87"/>
      <c r="J8" s="87"/>
      <c r="K8" s="87"/>
    </row>
    <row r="9" spans="5:11" ht="14.25">
      <c r="E9" s="87"/>
      <c r="F9" s="87"/>
      <c r="G9" s="87"/>
      <c r="H9" s="87"/>
      <c r="I9" s="87"/>
      <c r="J9" s="87"/>
      <c r="K9" s="87"/>
    </row>
    <row r="10" spans="5:11" ht="14.25">
      <c r="E10" s="87"/>
      <c r="F10" s="87"/>
      <c r="G10" s="87"/>
      <c r="H10" s="87"/>
      <c r="I10" s="87"/>
      <c r="J10" s="87"/>
      <c r="K10" s="87"/>
    </row>
    <row r="11" spans="5:11" ht="14.25">
      <c r="E11" s="87"/>
      <c r="F11" s="87"/>
      <c r="G11" s="87"/>
      <c r="H11" s="87"/>
      <c r="I11" s="87"/>
      <c r="J11" s="87"/>
      <c r="K11" s="87"/>
    </row>
    <row r="12" spans="5:11" ht="14.25">
      <c r="E12" s="87"/>
      <c r="F12" s="87"/>
      <c r="G12" s="87"/>
      <c r="H12" s="87"/>
      <c r="I12" s="87"/>
      <c r="J12" s="87"/>
      <c r="K12" s="87"/>
    </row>
    <row r="13" spans="5:11" ht="14.25">
      <c r="E13" s="87"/>
      <c r="F13" s="87"/>
      <c r="G13" s="87"/>
      <c r="H13" s="87"/>
      <c r="I13" s="87"/>
      <c r="J13" s="87"/>
      <c r="K13" s="87"/>
    </row>
    <row r="14" spans="5:11" ht="14.2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2023-07-06T09:47:01Z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NC</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