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<sst xmlns="http://schemas.openxmlformats.org/spreadsheetml/2006/main" count="265" uniqueCount="92">
  <si>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</si>
  <si>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</si>
  <si>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</si>
  <si>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</si>
  <si>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</si>
  <si>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</si>
  <si>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</si>
  <si>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</si>
  <si>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</si>
  <si>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</si>
  <si>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</si>
  <si>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</si>
  <si>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</si>
  <si>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</si>
  <si>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</si>
  <si>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</si>
  <si>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</si>
  <si>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</si>
  <si>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</si>
  <si>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</si>
  <si>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</si>
  <si>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</si>
  <si>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</si>
  <si>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</si>
  <si>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</si>
  <si>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</si>
  <si>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</si>
  <si>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</si>
  <si>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</si>
  <si>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</si>
  <si>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</si>
  <si>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</si>
  <si>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</si>
  <si>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</si>
  <si>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</si>
  <si>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</si>
  <si>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</si>
  <si>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</si>
  <si>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</si>
  <si>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</si>
  <si>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</si>
  <si>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</si>
  <si>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</si>
  <si>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</si>
  <si>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</si>
  <si>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</si>
  <si>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item2</t>
  </si>
  <si>
    <t>item3</t>
  </si>
  <si>
    <t>item4</t>
  </si>
  <si>
    <t>item6</t>
  </si>
  <si>
    <t>item7</t>
  </si>
  <si>
    <t>item8</t>
  </si>
  <si>
    <t>item9</t>
  </si>
  <si>
    <t>item10</t>
  </si>
  <si>
    <t>item11</t>
  </si>
  <si>
    <t>item12</t>
  </si>
  <si>
    <t>Tender Inviting Authority: The Registrar, IIT(BHU), Varanasi</t>
  </si>
  <si>
    <t>Per form basis</t>
  </si>
  <si>
    <t>Per year basis</t>
  </si>
  <si>
    <t>Per month basis</t>
  </si>
  <si>
    <t>Per E-way bill basis</t>
  </si>
  <si>
    <t>Per opinion basis</t>
  </si>
  <si>
    <r>
      <t xml:space="preserve">Minimum Professional fee prescribed by IIT(BHU) (without GST)
in
</t>
    </r>
    <r>
      <rPr>
        <b/>
        <sz val="11"/>
        <color indexed="10"/>
        <rFont val="Arial"/>
        <family val="2"/>
      </rPr>
      <t>Rs.      P</t>
    </r>
  </si>
  <si>
    <r>
      <t xml:space="preserve">Professional Fees (to be quoted per unit as mentioned in Col. 5) To be entered by the </t>
    </r>
    <r>
      <rPr>
        <b/>
        <sz val="11"/>
        <color indexed="10"/>
        <rFont val="Arial"/>
        <family val="2"/>
      </rPr>
      <t>Bidder</t>
    </r>
    <r>
      <rPr>
        <b/>
        <sz val="11"/>
        <rFont val="Arial"/>
        <family val="2"/>
      </rPr>
      <t xml:space="preserve"> (without GST) in
</t>
    </r>
    <r>
      <rPr>
        <b/>
        <sz val="11"/>
        <color indexed="10"/>
        <rFont val="Arial"/>
        <family val="2"/>
      </rPr>
      <t>Rs.      P</t>
    </r>
    <r>
      <rPr>
        <b/>
        <sz val="11"/>
        <rFont val="Arial"/>
        <family val="2"/>
      </rPr>
      <t xml:space="preserve">
 </t>
    </r>
  </si>
  <si>
    <r>
      <t xml:space="preserve">TOTAL AMOUNT  Without GST
in
</t>
    </r>
    <r>
      <rPr>
        <b/>
        <sz val="11"/>
        <color indexed="10"/>
        <rFont val="Arial"/>
        <family val="2"/>
      </rPr>
      <t>Rs.      P</t>
    </r>
  </si>
  <si>
    <t>Preparation and issuance of 15CA/CB form for LCs and wire transfer.</t>
  </si>
  <si>
    <t>Filing of GST Return</t>
  </si>
  <si>
    <t>item13</t>
  </si>
  <si>
    <t>Auditing of funds received from various funding agencies for organising conference, seminar, symposia, workshops, etc. and issuance of utilization certificates /expenditure certificate for the same.</t>
  </si>
  <si>
    <t>Per UC basis</t>
  </si>
  <si>
    <t>Income Tax Assessments</t>
  </si>
  <si>
    <t>Filing of TDS/TCS Returns (24Q/26Q/27Q/ 27EQ etc.)</t>
  </si>
  <si>
    <t>Generation of E-way Bill</t>
  </si>
  <si>
    <t>Filing of Return of TDS under GST (GSTR-7)</t>
  </si>
  <si>
    <t>Preparation and submission of Annul Return and Reconciliation Statement electronically for the F.Y. 2023-24 in accordance with the GST Act and rules as amended from time to time</t>
  </si>
  <si>
    <t>Filing &amp; issuance of NIL Tax Deduction Certificate</t>
  </si>
  <si>
    <r>
      <rPr>
        <sz val="7"/>
        <color indexed="8"/>
        <rFont val="Times New Roman"/>
        <family val="1"/>
      </rPr>
      <t xml:space="preserve"> </t>
    </r>
    <r>
      <rPr>
        <sz val="10"/>
        <color indexed="8"/>
        <rFont val="Arial Narrow"/>
        <family val="2"/>
      </rPr>
      <t>Filing &amp; issuance of Letter of Undertaking (LUT) Certificate</t>
    </r>
  </si>
  <si>
    <t>Generation &amp; issuance of E-Tax invoices on GST Portal</t>
  </si>
  <si>
    <t>Per case per quarter basis for fresh return only. However, no amount will be paid for correction return, if any)</t>
  </si>
  <si>
    <t>Per certificate basis</t>
  </si>
  <si>
    <t>Per Invoice basis</t>
  </si>
  <si>
    <t xml:space="preserve">Providing  opinions on various cases pertaining to accounting and taxation matters  </t>
  </si>
  <si>
    <t>item14</t>
  </si>
  <si>
    <t>item15</t>
  </si>
  <si>
    <t>item16</t>
  </si>
  <si>
    <t xml:space="preserve"> Filing &amp; issuance of Letter of Undertaking (LUT) Certificate</t>
  </si>
  <si>
    <t>All the auditing works related to Office of Research &amp; Development, IIT (BHU)
Auditing of Project Account and issuance of Utilization Certificates/ expenditure certificate of Sponsored Project Account</t>
  </si>
  <si>
    <r>
      <rPr>
        <b/>
        <sz val="10"/>
        <color indexed="8"/>
        <rFont val="Arial Narrow"/>
        <family val="2"/>
      </rPr>
      <t>All the auditing works related to Office of Research &amp; Development, IIT (BHU)</t>
    </r>
    <r>
      <rPr>
        <sz val="10"/>
        <color indexed="8"/>
        <rFont val="Arial Narrow"/>
        <family val="2"/>
      </rPr>
      <t xml:space="preserve">
Auditing of Project Account and issuance of Utilization Certificates/ expenditure certificate of Sponsored Project Account</t>
    </r>
  </si>
  <si>
    <r>
      <rPr>
        <b/>
        <sz val="10"/>
        <color indexed="8"/>
        <rFont val="Arial Narrow"/>
        <family val="2"/>
      </rPr>
      <t>Filing of Tax return such as ITR/TDS/GST, etc. to the respective Central/State Govt. Tax Administrative Authorities and other works related to taxation</t>
    </r>
    <r>
      <rPr>
        <sz val="10"/>
        <color indexed="8"/>
        <rFont val="Arial Narrow"/>
        <family val="2"/>
      </rPr>
      <t xml:space="preserve">
Filing of Annual Income Tax Return</t>
    </r>
  </si>
  <si>
    <t>Filing of Tax return such as ITR/TDS/GST, etc. to the respective Central/State Govt. Tax Administrative Authorities and other works related to taxation
Filing of Annual Income Tax Return</t>
  </si>
  <si>
    <t>Name of Work: Hiring of services of Chartered Accountant firms for the F.Y. 2024-25 in IIT (BHU), Varanasi</t>
  </si>
  <si>
    <t>Contract No: IIT (BHU)/Budget/CA/2024-25/01 Dated : 23.02.2024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</si>
</sst>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_);\(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Arial Narrow"/>
      <family val="2"/>
    </font>
    <font>
      <b/>
      <sz val="10"/>
      <color indexed="8"/>
      <name val="Arial Narrow"/>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15" fillId="0" borderId="15" xfId="59" applyNumberFormat="1" applyFont="1" applyFill="1" applyBorder="1" applyAlignment="1">
      <alignment vertical="top"/>
      <protection/>
    </xf>
    <xf numFmtId="0" fontId="4" fillId="0" borderId="15"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18"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9"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20"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21" xfId="59" applyNumberFormat="1" applyFont="1" applyFill="1" applyBorder="1" applyAlignment="1">
      <alignment horizontal="center" vertical="center"/>
      <protection/>
    </xf>
    <xf numFmtId="2" fontId="7" fillId="0" borderId="21" xfId="57" applyNumberFormat="1" applyFont="1" applyFill="1" applyBorder="1" applyAlignment="1">
      <alignment horizontal="center" vertical="center"/>
      <protection/>
    </xf>
    <xf numFmtId="2" fontId="4" fillId="0" borderId="13" xfId="59" applyNumberFormat="1" applyFont="1" applyFill="1" applyBorder="1" applyAlignment="1">
      <alignment horizontal="right" vertical="center"/>
      <protection/>
    </xf>
    <xf numFmtId="0" fontId="5" fillId="0" borderId="0" xfId="55" applyNumberFormat="1" applyFont="1" applyFill="1" applyAlignment="1">
      <alignment vertical="top" wrapText="1"/>
      <protection/>
    </xf>
    <xf numFmtId="170" fontId="4" fillId="0" borderId="13" xfId="59" applyNumberFormat="1" applyFont="1" applyFill="1" applyBorder="1" applyAlignment="1">
      <alignment horizontal="center" vertical="top"/>
      <protection/>
    </xf>
    <xf numFmtId="0" fontId="24" fillId="0" borderId="22" xfId="0" applyFont="1" applyFill="1" applyBorder="1" applyAlignment="1">
      <alignment vertical="top" wrapText="1"/>
    </xf>
    <xf numFmtId="0" fontId="4" fillId="0" borderId="22" xfId="55" applyNumberFormat="1" applyFont="1" applyFill="1" applyBorder="1" applyAlignment="1">
      <alignment horizontal="center" vertical="center" wrapText="1"/>
      <protection/>
    </xf>
    <xf numFmtId="171" fontId="4" fillId="0" borderId="13" xfId="59" applyNumberFormat="1" applyFont="1" applyFill="1" applyBorder="1" applyAlignment="1">
      <alignment horizontal="right" vertical="center"/>
      <protection/>
    </xf>
    <xf numFmtId="171" fontId="4" fillId="0" borderId="13" xfId="59" applyNumberFormat="1" applyFont="1" applyFill="1" applyBorder="1" applyAlignment="1">
      <alignment vertical="top"/>
      <protection/>
    </xf>
    <xf numFmtId="0" fontId="24" fillId="0" borderId="22" xfId="0" applyFont="1" applyFill="1" applyBorder="1" applyAlignment="1">
      <alignment horizontal="center" vertical="center" wrapText="1"/>
    </xf>
    <xf numFmtId="0" fontId="4" fillId="0" borderId="22" xfId="55" applyNumberFormat="1" applyFont="1" applyFill="1" applyBorder="1" applyAlignment="1">
      <alignment horizontal="center" vertical="top"/>
      <protection/>
    </xf>
    <xf numFmtId="2" fontId="4" fillId="0" borderId="13"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zoomScale="60" zoomScaleNormal="60" zoomScalePageLayoutView="0" workbookViewId="0" topLeftCell="A1">
      <selection activeCell="BC14" sqref="BC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28.8515625" style="1" customWidth="1"/>
    <col min="6" max="6" width="24.8515625" style="1" customWidth="1"/>
    <col min="7" max="12" width="9.140625" style="1" hidden="1" customWidth="1"/>
    <col min="13" max="13" width="23.421875" style="1" customWidth="1"/>
    <col min="14" max="14" width="15.140625" style="2" hidden="1" customWidth="1"/>
    <col min="15" max="15" width="17.00390625" style="1" hidden="1" customWidth="1"/>
    <col min="16" max="16" width="18.8515625" style="1" hidden="1" customWidth="1"/>
    <col min="17" max="17" width="19.00390625" style="1" hidden="1" customWidth="1"/>
    <col min="18" max="18" width="12.28125" style="1" hidden="1" customWidth="1"/>
    <col min="19" max="19" width="12.85156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79" t="str">
        <f>B2&amp;" BoQ"</f>
        <v>Item Wise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0" t="s">
        <v>56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 customHeight="1">
      <c r="A5" s="80" t="s">
        <v>90</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 customHeight="1">
      <c r="A6" s="80" t="s">
        <v>91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6</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90" customHeight="1">
      <c r="A8" s="11" t="s">
        <v>37</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77" t="s">
        <v>7</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3.5" customHeight="1">
      <c r="A11" s="16" t="s">
        <v>14</v>
      </c>
      <c r="B11" s="19" t="s">
        <v>15</v>
      </c>
      <c r="C11" s="19" t="s">
        <v>16</v>
      </c>
      <c r="D11" s="19" t="s">
        <v>17</v>
      </c>
      <c r="E11" s="19" t="s">
        <v>18</v>
      </c>
      <c r="F11" s="19" t="s">
        <v>62</v>
      </c>
      <c r="G11" s="19"/>
      <c r="H11" s="19"/>
      <c r="I11" s="19" t="s">
        <v>19</v>
      </c>
      <c r="J11" s="19" t="s">
        <v>20</v>
      </c>
      <c r="K11" s="19" t="s">
        <v>21</v>
      </c>
      <c r="L11" s="19" t="s">
        <v>22</v>
      </c>
      <c r="M11" s="20" t="s">
        <v>63</v>
      </c>
      <c r="N11" s="19" t="s">
        <v>43</v>
      </c>
      <c r="O11" s="19" t="s">
        <v>42</v>
      </c>
      <c r="P11" s="19" t="s">
        <v>44</v>
      </c>
      <c r="Q11" s="19" t="s">
        <v>45</v>
      </c>
      <c r="R11" s="19" t="s">
        <v>38</v>
      </c>
      <c r="S11" s="19" t="s">
        <v>39</v>
      </c>
      <c r="T11" s="19" t="s">
        <v>40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41</v>
      </c>
      <c r="BB11" s="21" t="s">
        <v>64</v>
      </c>
      <c r="BC11" s="22" t="s">
        <v>23</v>
      </c>
      <c r="BH11" s="17">
        <v>0</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9" customHeight="1">
      <c r="A13" s="25">
        <v>1.01</v>
      </c>
      <c r="B13" s="70" t="s">
        <v>87</v>
      </c>
      <c r="C13" s="53" t="s">
        <v>46</v>
      </c>
      <c r="D13" s="52">
        <v>1</v>
      </c>
      <c r="E13" s="71" t="s">
        <v>69</v>
      </c>
      <c r="F13" s="72">
        <v>1000</v>
      </c>
      <c r="G13" s="60"/>
      <c r="H13" s="61"/>
      <c r="I13" s="59" t="s">
        <v>26</v>
      </c>
      <c r="J13" s="62">
        <f>IF(I13="Less(-)",-1,1)</f>
        <v>1</v>
      </c>
      <c r="K13" s="60" t="s">
        <v>27</v>
      </c>
      <c r="L13" s="60" t="s">
        <v>4</v>
      </c>
      <c r="M13" s="63"/>
      <c r="N13" s="64"/>
      <c r="O13" s="60">
        <f>(M13*N13%)*D13</f>
        <v>0</v>
      </c>
      <c r="P13" s="55"/>
      <c r="Q13" s="64"/>
      <c r="R13" s="60"/>
      <c r="S13" s="56"/>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65">
        <f>total_amount_ba($B$2,$D$2,D13,F13,J13,K13,M13)*D13</f>
        <v>0</v>
      </c>
      <c r="BB13" s="66">
        <f>BA13+SUM(O13:AZ13)</f>
        <v>0</v>
      </c>
      <c r="BC13" s="26" t="str">
        <f>SpellNumber(L13,BB13)</f>
        <v>INR Zero Only</v>
      </c>
      <c r="IA13" s="27">
        <v>1.01</v>
      </c>
      <c r="IB13" s="54" t="s">
        <v>86</v>
      </c>
      <c r="IC13" s="27" t="s">
        <v>46</v>
      </c>
      <c r="ID13" s="27">
        <v>1</v>
      </c>
      <c r="IE13" s="28" t="s">
        <v>69</v>
      </c>
      <c r="IF13" s="28" t="s">
        <v>28</v>
      </c>
      <c r="IG13" s="28" t="s">
        <v>24</v>
      </c>
      <c r="IH13" s="28">
        <v>123.223</v>
      </c>
      <c r="II13" s="28" t="s">
        <v>25</v>
      </c>
    </row>
    <row r="14" spans="1:243" s="27" customFormat="1" ht="52.5" customHeight="1">
      <c r="A14" s="25">
        <v>1.02</v>
      </c>
      <c r="B14" s="70" t="s">
        <v>68</v>
      </c>
      <c r="C14" s="53" t="s">
        <v>47</v>
      </c>
      <c r="D14" s="52">
        <v>1</v>
      </c>
      <c r="E14" s="71" t="s">
        <v>69</v>
      </c>
      <c r="F14" s="72">
        <v>1000</v>
      </c>
      <c r="G14" s="60"/>
      <c r="H14" s="61"/>
      <c r="I14" s="59" t="s">
        <v>26</v>
      </c>
      <c r="J14" s="62">
        <f>IF(I14="Less(-)",-1,1)</f>
        <v>1</v>
      </c>
      <c r="K14" s="60" t="s">
        <v>27</v>
      </c>
      <c r="L14" s="60" t="s">
        <v>4</v>
      </c>
      <c r="M14" s="63"/>
      <c r="N14" s="64"/>
      <c r="O14" s="60">
        <f>(M14*N14%)*D14</f>
        <v>0</v>
      </c>
      <c r="P14" s="55"/>
      <c r="Q14" s="64"/>
      <c r="R14" s="60"/>
      <c r="S14" s="56"/>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5">
        <f>total_amount_ba($B$2,$D$2,D14,F14,J14,K14,M14)*D14</f>
        <v>0</v>
      </c>
      <c r="BB14" s="66">
        <f>BA14+SUM(O14:AZ14)</f>
        <v>0</v>
      </c>
      <c r="BC14" s="26" t="str">
        <f>SpellNumber(L14,BB14)</f>
        <v>INR Zero Only</v>
      </c>
      <c r="IA14" s="27">
        <v>1.02</v>
      </c>
      <c r="IB14" s="54" t="s">
        <v>68</v>
      </c>
      <c r="IC14" s="27" t="s">
        <v>47</v>
      </c>
      <c r="ID14" s="27">
        <v>1</v>
      </c>
      <c r="IE14" s="28" t="s">
        <v>69</v>
      </c>
      <c r="IF14" s="28" t="s">
        <v>28</v>
      </c>
      <c r="IG14" s="28" t="s">
        <v>24</v>
      </c>
      <c r="IH14" s="28">
        <v>123.223</v>
      </c>
      <c r="II14" s="28" t="s">
        <v>25</v>
      </c>
    </row>
    <row r="15" spans="1:243" s="27" customFormat="1" ht="38.25" customHeight="1">
      <c r="A15" s="25">
        <v>1.03</v>
      </c>
      <c r="B15" s="70" t="s">
        <v>65</v>
      </c>
      <c r="C15" s="53" t="s">
        <v>48</v>
      </c>
      <c r="D15" s="52">
        <v>1</v>
      </c>
      <c r="E15" s="71" t="s">
        <v>57</v>
      </c>
      <c r="F15" s="73">
        <v>700</v>
      </c>
      <c r="G15" s="60"/>
      <c r="H15" s="61"/>
      <c r="I15" s="59" t="s">
        <v>26</v>
      </c>
      <c r="J15" s="62">
        <f>IF(I15="Less(-)",-1,1)</f>
        <v>1</v>
      </c>
      <c r="K15" s="60" t="s">
        <v>27</v>
      </c>
      <c r="L15" s="60" t="s">
        <v>4</v>
      </c>
      <c r="M15" s="63"/>
      <c r="N15" s="64"/>
      <c r="O15" s="60">
        <f>(M15*N15%)*D15</f>
        <v>0</v>
      </c>
      <c r="P15" s="55"/>
      <c r="Q15" s="64"/>
      <c r="R15" s="60"/>
      <c r="S15" s="56"/>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5">
        <f>total_amount_ba($B$2,$D$2,D15,F15,J15,K15,M15)*D15</f>
        <v>0</v>
      </c>
      <c r="BB15" s="66">
        <f>BA15+SUM(O15:AZ15)</f>
        <v>0</v>
      </c>
      <c r="BC15" s="26" t="str">
        <f>SpellNumber(L15,BB15)</f>
        <v>INR Zero Only</v>
      </c>
      <c r="IA15" s="27">
        <v>1.03</v>
      </c>
      <c r="IB15" s="54" t="s">
        <v>65</v>
      </c>
      <c r="IC15" s="27" t="s">
        <v>48</v>
      </c>
      <c r="ID15" s="27">
        <v>1</v>
      </c>
      <c r="IE15" s="28" t="s">
        <v>57</v>
      </c>
      <c r="IF15" s="28" t="s">
        <v>28</v>
      </c>
      <c r="IG15" s="28" t="s">
        <v>24</v>
      </c>
      <c r="IH15" s="28">
        <v>123.223</v>
      </c>
      <c r="II15" s="28" t="s">
        <v>25</v>
      </c>
    </row>
    <row r="16" spans="1:243" s="27" customFormat="1" ht="70.5" customHeight="1">
      <c r="A16" s="25">
        <v>2.01</v>
      </c>
      <c r="B16" s="70" t="s">
        <v>88</v>
      </c>
      <c r="C16" s="53" t="s">
        <v>49</v>
      </c>
      <c r="D16" s="52">
        <v>1</v>
      </c>
      <c r="E16" s="71" t="s">
        <v>58</v>
      </c>
      <c r="F16" s="67">
        <v>5300</v>
      </c>
      <c r="G16" s="60"/>
      <c r="H16" s="61"/>
      <c r="I16" s="59" t="s">
        <v>26</v>
      </c>
      <c r="J16" s="62">
        <f aca="true" t="shared" si="0" ref="J16:J26">IF(I16="Less(-)",-1,1)</f>
        <v>1</v>
      </c>
      <c r="K16" s="60" t="s">
        <v>27</v>
      </c>
      <c r="L16" s="60" t="s">
        <v>4</v>
      </c>
      <c r="M16" s="63"/>
      <c r="N16" s="64"/>
      <c r="O16" s="60">
        <f aca="true" t="shared" si="1" ref="O16:O26">(M16*N16%)*D16</f>
        <v>0</v>
      </c>
      <c r="P16" s="55"/>
      <c r="Q16" s="64"/>
      <c r="R16" s="60"/>
      <c r="S16" s="56"/>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65">
        <f aca="true" t="shared" si="2" ref="BA16:BA26">total_amount_ba($B$2,$D$2,D16,F16,J16,K16,M16)*D16</f>
        <v>0</v>
      </c>
      <c r="BB16" s="66">
        <f aca="true" t="shared" si="3" ref="BB16:BB26">BA16+SUM(O16:AZ16)</f>
        <v>0</v>
      </c>
      <c r="BC16" s="26" t="str">
        <f aca="true" t="shared" si="4" ref="BC16:BC26">SpellNumber(L16,BB16)</f>
        <v>INR Zero Only</v>
      </c>
      <c r="IA16" s="27">
        <v>2.01</v>
      </c>
      <c r="IB16" s="54" t="s">
        <v>89</v>
      </c>
      <c r="IC16" s="27" t="s">
        <v>49</v>
      </c>
      <c r="ID16" s="27">
        <v>1</v>
      </c>
      <c r="IE16" s="68" t="s">
        <v>58</v>
      </c>
      <c r="IF16" s="28" t="s">
        <v>28</v>
      </c>
      <c r="IG16" s="28" t="s">
        <v>24</v>
      </c>
      <c r="IH16" s="28">
        <v>123.223</v>
      </c>
      <c r="II16" s="28" t="s">
        <v>25</v>
      </c>
    </row>
    <row r="17" spans="1:243" s="27" customFormat="1" ht="42" customHeight="1">
      <c r="A17" s="25">
        <v>2.02</v>
      </c>
      <c r="B17" s="70" t="s">
        <v>70</v>
      </c>
      <c r="C17" s="53" t="s">
        <v>50</v>
      </c>
      <c r="D17" s="52">
        <v>1</v>
      </c>
      <c r="E17" s="71" t="s">
        <v>58</v>
      </c>
      <c r="F17" s="67">
        <v>31300</v>
      </c>
      <c r="G17" s="60"/>
      <c r="H17" s="61"/>
      <c r="I17" s="59" t="s">
        <v>26</v>
      </c>
      <c r="J17" s="62">
        <f t="shared" si="0"/>
        <v>1</v>
      </c>
      <c r="K17" s="60" t="s">
        <v>27</v>
      </c>
      <c r="L17" s="60" t="s">
        <v>4</v>
      </c>
      <c r="M17" s="63"/>
      <c r="N17" s="64"/>
      <c r="O17" s="60">
        <f t="shared" si="1"/>
        <v>0</v>
      </c>
      <c r="P17" s="55"/>
      <c r="Q17" s="64"/>
      <c r="R17" s="60"/>
      <c r="S17" s="56"/>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65">
        <f t="shared" si="2"/>
        <v>0</v>
      </c>
      <c r="BB17" s="66">
        <f t="shared" si="3"/>
        <v>0</v>
      </c>
      <c r="BC17" s="26" t="str">
        <f t="shared" si="4"/>
        <v>INR Zero Only</v>
      </c>
      <c r="IA17" s="27">
        <v>2.02</v>
      </c>
      <c r="IB17" s="54" t="s">
        <v>70</v>
      </c>
      <c r="IC17" s="27" t="s">
        <v>50</v>
      </c>
      <c r="ID17" s="27">
        <v>1</v>
      </c>
      <c r="IE17" s="68" t="s">
        <v>58</v>
      </c>
      <c r="IF17" s="28" t="s">
        <v>28</v>
      </c>
      <c r="IG17" s="28" t="s">
        <v>24</v>
      </c>
      <c r="IH17" s="28">
        <v>123.223</v>
      </c>
      <c r="II17" s="28" t="s">
        <v>25</v>
      </c>
    </row>
    <row r="18" spans="1:243" s="27" customFormat="1" ht="90" customHeight="1">
      <c r="A18" s="25">
        <v>2.03</v>
      </c>
      <c r="B18" s="70" t="s">
        <v>71</v>
      </c>
      <c r="C18" s="53" t="s">
        <v>51</v>
      </c>
      <c r="D18" s="52">
        <v>1</v>
      </c>
      <c r="E18" s="74" t="s">
        <v>78</v>
      </c>
      <c r="F18" s="67">
        <v>4100</v>
      </c>
      <c r="G18" s="60"/>
      <c r="H18" s="61"/>
      <c r="I18" s="59" t="s">
        <v>26</v>
      </c>
      <c r="J18" s="62">
        <f t="shared" si="0"/>
        <v>1</v>
      </c>
      <c r="K18" s="60" t="s">
        <v>27</v>
      </c>
      <c r="L18" s="60" t="s">
        <v>4</v>
      </c>
      <c r="M18" s="63"/>
      <c r="N18" s="64"/>
      <c r="O18" s="60">
        <f t="shared" si="1"/>
        <v>0</v>
      </c>
      <c r="P18" s="55"/>
      <c r="Q18" s="64"/>
      <c r="R18" s="60"/>
      <c r="S18" s="56"/>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5">
        <f t="shared" si="2"/>
        <v>0</v>
      </c>
      <c r="BB18" s="66">
        <f t="shared" si="3"/>
        <v>0</v>
      </c>
      <c r="BC18" s="26" t="str">
        <f t="shared" si="4"/>
        <v>INR Zero Only</v>
      </c>
      <c r="IA18" s="27">
        <v>2.03</v>
      </c>
      <c r="IB18" s="54" t="s">
        <v>71</v>
      </c>
      <c r="IC18" s="27" t="s">
        <v>51</v>
      </c>
      <c r="ID18" s="27">
        <v>1</v>
      </c>
      <c r="IE18" s="28" t="s">
        <v>78</v>
      </c>
      <c r="IF18" s="28" t="s">
        <v>28</v>
      </c>
      <c r="IG18" s="28" t="s">
        <v>24</v>
      </c>
      <c r="IH18" s="28">
        <v>123.223</v>
      </c>
      <c r="II18" s="28" t="s">
        <v>25</v>
      </c>
    </row>
    <row r="19" spans="1:243" s="27" customFormat="1" ht="42.75" customHeight="1">
      <c r="A19" s="25">
        <v>2.04</v>
      </c>
      <c r="B19" s="70" t="s">
        <v>66</v>
      </c>
      <c r="C19" s="53" t="s">
        <v>52</v>
      </c>
      <c r="D19" s="52">
        <v>1</v>
      </c>
      <c r="E19" s="71" t="s">
        <v>59</v>
      </c>
      <c r="F19" s="67">
        <v>5300</v>
      </c>
      <c r="G19" s="60"/>
      <c r="H19" s="61"/>
      <c r="I19" s="59" t="s">
        <v>26</v>
      </c>
      <c r="J19" s="62">
        <f t="shared" si="0"/>
        <v>1</v>
      </c>
      <c r="K19" s="60" t="s">
        <v>27</v>
      </c>
      <c r="L19" s="60" t="s">
        <v>4</v>
      </c>
      <c r="M19" s="63"/>
      <c r="N19" s="64"/>
      <c r="O19" s="60">
        <f t="shared" si="1"/>
        <v>0</v>
      </c>
      <c r="P19" s="55"/>
      <c r="Q19" s="64"/>
      <c r="R19" s="60"/>
      <c r="S19" s="56"/>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5">
        <f t="shared" si="2"/>
        <v>0</v>
      </c>
      <c r="BB19" s="66">
        <f t="shared" si="3"/>
        <v>0</v>
      </c>
      <c r="BC19" s="26" t="str">
        <f t="shared" si="4"/>
        <v>INR Zero Only</v>
      </c>
      <c r="IA19" s="27">
        <v>2.04</v>
      </c>
      <c r="IB19" s="54" t="s">
        <v>66</v>
      </c>
      <c r="IC19" s="27" t="s">
        <v>52</v>
      </c>
      <c r="ID19" s="27">
        <v>1</v>
      </c>
      <c r="IE19" s="28" t="s">
        <v>59</v>
      </c>
      <c r="IF19" s="28" t="s">
        <v>28</v>
      </c>
      <c r="IG19" s="28" t="s">
        <v>24</v>
      </c>
      <c r="IH19" s="28">
        <v>123.223</v>
      </c>
      <c r="II19" s="28" t="s">
        <v>25</v>
      </c>
    </row>
    <row r="20" spans="1:243" s="27" customFormat="1" ht="42.75" customHeight="1">
      <c r="A20" s="25">
        <v>2.05</v>
      </c>
      <c r="B20" s="70" t="s">
        <v>72</v>
      </c>
      <c r="C20" s="53" t="s">
        <v>53</v>
      </c>
      <c r="D20" s="52">
        <v>1</v>
      </c>
      <c r="E20" s="71" t="s">
        <v>60</v>
      </c>
      <c r="F20" s="67">
        <v>525</v>
      </c>
      <c r="G20" s="60"/>
      <c r="H20" s="61"/>
      <c r="I20" s="59" t="s">
        <v>26</v>
      </c>
      <c r="J20" s="62">
        <f t="shared" si="0"/>
        <v>1</v>
      </c>
      <c r="K20" s="60" t="s">
        <v>27</v>
      </c>
      <c r="L20" s="60" t="s">
        <v>4</v>
      </c>
      <c r="M20" s="63"/>
      <c r="N20" s="64"/>
      <c r="O20" s="60">
        <f t="shared" si="1"/>
        <v>0</v>
      </c>
      <c r="P20" s="55"/>
      <c r="Q20" s="64"/>
      <c r="R20" s="60"/>
      <c r="S20" s="56"/>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65">
        <f t="shared" si="2"/>
        <v>0</v>
      </c>
      <c r="BB20" s="66">
        <f t="shared" si="3"/>
        <v>0</v>
      </c>
      <c r="BC20" s="26" t="str">
        <f t="shared" si="4"/>
        <v>INR Zero Only</v>
      </c>
      <c r="IA20" s="27">
        <v>2.05</v>
      </c>
      <c r="IB20" s="54" t="s">
        <v>72</v>
      </c>
      <c r="IC20" s="27" t="s">
        <v>53</v>
      </c>
      <c r="ID20" s="27">
        <v>1</v>
      </c>
      <c r="IE20" s="28" t="s">
        <v>60</v>
      </c>
      <c r="IF20" s="28" t="s">
        <v>28</v>
      </c>
      <c r="IG20" s="28" t="s">
        <v>24</v>
      </c>
      <c r="IH20" s="28">
        <v>123.223</v>
      </c>
      <c r="II20" s="28" t="s">
        <v>25</v>
      </c>
    </row>
    <row r="21" spans="1:243" s="27" customFormat="1" ht="42.75" customHeight="1">
      <c r="A21" s="25">
        <v>2.06</v>
      </c>
      <c r="B21" s="70" t="s">
        <v>73</v>
      </c>
      <c r="C21" s="53" t="s">
        <v>54</v>
      </c>
      <c r="D21" s="52">
        <v>1</v>
      </c>
      <c r="E21" s="71" t="s">
        <v>59</v>
      </c>
      <c r="F21" s="67">
        <v>4100</v>
      </c>
      <c r="G21" s="60"/>
      <c r="H21" s="61"/>
      <c r="I21" s="59" t="s">
        <v>26</v>
      </c>
      <c r="J21" s="62">
        <f t="shared" si="0"/>
        <v>1</v>
      </c>
      <c r="K21" s="60" t="s">
        <v>27</v>
      </c>
      <c r="L21" s="60" t="s">
        <v>4</v>
      </c>
      <c r="M21" s="63"/>
      <c r="N21" s="64"/>
      <c r="O21" s="60">
        <f t="shared" si="1"/>
        <v>0</v>
      </c>
      <c r="P21" s="55"/>
      <c r="Q21" s="64"/>
      <c r="R21" s="60"/>
      <c r="S21" s="56"/>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5">
        <f t="shared" si="2"/>
        <v>0</v>
      </c>
      <c r="BB21" s="66">
        <f t="shared" si="3"/>
        <v>0</v>
      </c>
      <c r="BC21" s="26" t="str">
        <f t="shared" si="4"/>
        <v>INR Zero Only</v>
      </c>
      <c r="IA21" s="27">
        <v>2.06</v>
      </c>
      <c r="IB21" s="54" t="s">
        <v>73</v>
      </c>
      <c r="IC21" s="27" t="s">
        <v>54</v>
      </c>
      <c r="ID21" s="27">
        <v>1</v>
      </c>
      <c r="IE21" s="28" t="s">
        <v>59</v>
      </c>
      <c r="IF21" s="28" t="s">
        <v>28</v>
      </c>
      <c r="IG21" s="28" t="s">
        <v>24</v>
      </c>
      <c r="IH21" s="28">
        <v>123.223</v>
      </c>
      <c r="II21" s="28" t="s">
        <v>25</v>
      </c>
    </row>
    <row r="22" spans="1:243" s="27" customFormat="1" ht="57" customHeight="1">
      <c r="A22" s="25">
        <v>2.07</v>
      </c>
      <c r="B22" s="70" t="s">
        <v>74</v>
      </c>
      <c r="C22" s="53" t="s">
        <v>55</v>
      </c>
      <c r="D22" s="52">
        <v>1</v>
      </c>
      <c r="E22" s="71" t="s">
        <v>58</v>
      </c>
      <c r="F22" s="67">
        <v>31300</v>
      </c>
      <c r="G22" s="60"/>
      <c r="H22" s="61"/>
      <c r="I22" s="59" t="s">
        <v>26</v>
      </c>
      <c r="J22" s="62">
        <f t="shared" si="0"/>
        <v>1</v>
      </c>
      <c r="K22" s="60" t="s">
        <v>27</v>
      </c>
      <c r="L22" s="60" t="s">
        <v>4</v>
      </c>
      <c r="M22" s="63"/>
      <c r="N22" s="64"/>
      <c r="O22" s="60">
        <f t="shared" si="1"/>
        <v>0</v>
      </c>
      <c r="P22" s="55"/>
      <c r="Q22" s="64"/>
      <c r="R22" s="60"/>
      <c r="S22" s="56"/>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5">
        <f t="shared" si="2"/>
        <v>0</v>
      </c>
      <c r="BB22" s="66">
        <f t="shared" si="3"/>
        <v>0</v>
      </c>
      <c r="BC22" s="26" t="str">
        <f t="shared" si="4"/>
        <v>INR Zero Only</v>
      </c>
      <c r="IA22" s="27">
        <v>2.07</v>
      </c>
      <c r="IB22" s="54" t="s">
        <v>74</v>
      </c>
      <c r="IC22" s="27" t="s">
        <v>55</v>
      </c>
      <c r="ID22" s="27">
        <v>1</v>
      </c>
      <c r="IE22" s="28" t="s">
        <v>58</v>
      </c>
      <c r="IF22" s="28" t="s">
        <v>28</v>
      </c>
      <c r="IG22" s="28" t="s">
        <v>24</v>
      </c>
      <c r="IH22" s="28">
        <v>123.223</v>
      </c>
      <c r="II22" s="28" t="s">
        <v>25</v>
      </c>
    </row>
    <row r="23" spans="1:243" s="27" customFormat="1" ht="42.75" customHeight="1">
      <c r="A23" s="25">
        <v>2.08</v>
      </c>
      <c r="B23" s="70" t="s">
        <v>75</v>
      </c>
      <c r="C23" s="53" t="s">
        <v>67</v>
      </c>
      <c r="D23" s="52">
        <v>1</v>
      </c>
      <c r="E23" s="71" t="s">
        <v>79</v>
      </c>
      <c r="F23" s="67">
        <v>1500</v>
      </c>
      <c r="G23" s="60"/>
      <c r="H23" s="61"/>
      <c r="I23" s="59" t="s">
        <v>26</v>
      </c>
      <c r="J23" s="62">
        <f t="shared" si="0"/>
        <v>1</v>
      </c>
      <c r="K23" s="60" t="s">
        <v>27</v>
      </c>
      <c r="L23" s="60" t="s">
        <v>4</v>
      </c>
      <c r="M23" s="63"/>
      <c r="N23" s="64"/>
      <c r="O23" s="60">
        <f t="shared" si="1"/>
        <v>0</v>
      </c>
      <c r="P23" s="55"/>
      <c r="Q23" s="64"/>
      <c r="R23" s="60"/>
      <c r="S23" s="56"/>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65">
        <f t="shared" si="2"/>
        <v>0</v>
      </c>
      <c r="BB23" s="66">
        <f t="shared" si="3"/>
        <v>0</v>
      </c>
      <c r="BC23" s="26" t="str">
        <f t="shared" si="4"/>
        <v>INR Zero Only</v>
      </c>
      <c r="IA23" s="27">
        <v>2.08</v>
      </c>
      <c r="IB23" s="54" t="s">
        <v>75</v>
      </c>
      <c r="IC23" s="27" t="s">
        <v>67</v>
      </c>
      <c r="ID23" s="27">
        <v>1</v>
      </c>
      <c r="IE23" s="28" t="s">
        <v>79</v>
      </c>
      <c r="IF23" s="28" t="s">
        <v>28</v>
      </c>
      <c r="IG23" s="28" t="s">
        <v>24</v>
      </c>
      <c r="IH23" s="28">
        <v>123.223</v>
      </c>
      <c r="II23" s="28" t="s">
        <v>25</v>
      </c>
    </row>
    <row r="24" spans="1:243" s="27" customFormat="1" ht="42.75" customHeight="1">
      <c r="A24" s="25">
        <v>2.09</v>
      </c>
      <c r="B24" s="70" t="s">
        <v>76</v>
      </c>
      <c r="C24" s="53" t="s">
        <v>82</v>
      </c>
      <c r="D24" s="52">
        <v>1</v>
      </c>
      <c r="E24" s="71" t="s">
        <v>79</v>
      </c>
      <c r="F24" s="67">
        <v>1500</v>
      </c>
      <c r="G24" s="60"/>
      <c r="H24" s="61"/>
      <c r="I24" s="59" t="s">
        <v>26</v>
      </c>
      <c r="J24" s="62">
        <f t="shared" si="0"/>
        <v>1</v>
      </c>
      <c r="K24" s="60" t="s">
        <v>27</v>
      </c>
      <c r="L24" s="60" t="s">
        <v>4</v>
      </c>
      <c r="M24" s="63"/>
      <c r="N24" s="64"/>
      <c r="O24" s="60">
        <f t="shared" si="1"/>
        <v>0</v>
      </c>
      <c r="P24" s="55"/>
      <c r="Q24" s="64"/>
      <c r="R24" s="60"/>
      <c r="S24" s="56"/>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65">
        <f t="shared" si="2"/>
        <v>0</v>
      </c>
      <c r="BB24" s="66">
        <f t="shared" si="3"/>
        <v>0</v>
      </c>
      <c r="BC24" s="26" t="str">
        <f t="shared" si="4"/>
        <v>INR Zero Only</v>
      </c>
      <c r="IA24" s="27">
        <v>2.09</v>
      </c>
      <c r="IB24" s="54" t="s">
        <v>85</v>
      </c>
      <c r="IC24" s="27" t="s">
        <v>82</v>
      </c>
      <c r="ID24" s="27">
        <v>1</v>
      </c>
      <c r="IE24" s="28" t="s">
        <v>79</v>
      </c>
      <c r="IF24" s="28" t="s">
        <v>28</v>
      </c>
      <c r="IG24" s="28" t="s">
        <v>24</v>
      </c>
      <c r="IH24" s="28">
        <v>123.223</v>
      </c>
      <c r="II24" s="28" t="s">
        <v>25</v>
      </c>
    </row>
    <row r="25" spans="1:243" s="27" customFormat="1" ht="42.75" customHeight="1">
      <c r="A25" s="76">
        <v>2.1</v>
      </c>
      <c r="B25" s="70" t="s">
        <v>77</v>
      </c>
      <c r="C25" s="53" t="s">
        <v>83</v>
      </c>
      <c r="D25" s="52">
        <v>1</v>
      </c>
      <c r="E25" s="71" t="s">
        <v>80</v>
      </c>
      <c r="F25" s="67">
        <v>20</v>
      </c>
      <c r="G25" s="60"/>
      <c r="H25" s="61"/>
      <c r="I25" s="59" t="s">
        <v>26</v>
      </c>
      <c r="J25" s="62">
        <f t="shared" si="0"/>
        <v>1</v>
      </c>
      <c r="K25" s="60" t="s">
        <v>27</v>
      </c>
      <c r="L25" s="60" t="s">
        <v>4</v>
      </c>
      <c r="M25" s="63"/>
      <c r="N25" s="64"/>
      <c r="O25" s="60">
        <f t="shared" si="1"/>
        <v>0</v>
      </c>
      <c r="P25" s="55"/>
      <c r="Q25" s="64"/>
      <c r="R25" s="60"/>
      <c r="S25" s="56"/>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65">
        <f t="shared" si="2"/>
        <v>0</v>
      </c>
      <c r="BB25" s="66">
        <f t="shared" si="3"/>
        <v>0</v>
      </c>
      <c r="BC25" s="26" t="str">
        <f t="shared" si="4"/>
        <v>INR Zero Only</v>
      </c>
      <c r="IA25" s="27">
        <v>2.1</v>
      </c>
      <c r="IB25" s="54" t="s">
        <v>77</v>
      </c>
      <c r="IC25" s="27" t="s">
        <v>83</v>
      </c>
      <c r="ID25" s="27">
        <v>1</v>
      </c>
      <c r="IE25" s="28" t="s">
        <v>80</v>
      </c>
      <c r="IF25" s="28" t="s">
        <v>28</v>
      </c>
      <c r="IG25" s="28" t="s">
        <v>24</v>
      </c>
      <c r="IH25" s="28">
        <v>123.223</v>
      </c>
      <c r="II25" s="28" t="s">
        <v>25</v>
      </c>
    </row>
    <row r="26" spans="1:243" s="27" customFormat="1" ht="44.25" customHeight="1">
      <c r="A26" s="69">
        <v>3</v>
      </c>
      <c r="B26" s="70" t="s">
        <v>81</v>
      </c>
      <c r="C26" s="53" t="s">
        <v>84</v>
      </c>
      <c r="D26" s="52">
        <v>1</v>
      </c>
      <c r="E26" s="75" t="s">
        <v>61</v>
      </c>
      <c r="F26" s="67">
        <v>1000</v>
      </c>
      <c r="G26" s="60"/>
      <c r="H26" s="61"/>
      <c r="I26" s="59" t="s">
        <v>26</v>
      </c>
      <c r="J26" s="62">
        <f t="shared" si="0"/>
        <v>1</v>
      </c>
      <c r="K26" s="60" t="s">
        <v>27</v>
      </c>
      <c r="L26" s="60" t="s">
        <v>4</v>
      </c>
      <c r="M26" s="63"/>
      <c r="N26" s="64"/>
      <c r="O26" s="60">
        <f t="shared" si="1"/>
        <v>0</v>
      </c>
      <c r="P26" s="55"/>
      <c r="Q26" s="64"/>
      <c r="R26" s="60"/>
      <c r="S26" s="56"/>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65">
        <f t="shared" si="2"/>
        <v>0</v>
      </c>
      <c r="BB26" s="66">
        <f t="shared" si="3"/>
        <v>0</v>
      </c>
      <c r="BC26" s="26" t="str">
        <f t="shared" si="4"/>
        <v>INR Zero Only</v>
      </c>
      <c r="IA26" s="27">
        <v>3</v>
      </c>
      <c r="IB26" s="54" t="s">
        <v>81</v>
      </c>
      <c r="IC26" s="27" t="s">
        <v>84</v>
      </c>
      <c r="ID26" s="27">
        <v>1</v>
      </c>
      <c r="IE26" s="28" t="s">
        <v>61</v>
      </c>
      <c r="IF26" s="28" t="s">
        <v>28</v>
      </c>
      <c r="IG26" s="28" t="s">
        <v>24</v>
      </c>
      <c r="IH26" s="28">
        <v>123.223</v>
      </c>
      <c r="II26" s="28" t="s">
        <v>25</v>
      </c>
    </row>
    <row r="27" spans="1:243" s="27" customFormat="1" ht="42" customHeight="1">
      <c r="A27" s="29" t="s">
        <v>30</v>
      </c>
      <c r="B27" s="51"/>
      <c r="C27" s="31"/>
      <c r="D27" s="32"/>
      <c r="E27" s="32"/>
      <c r="F27" s="32"/>
      <c r="G27" s="32"/>
      <c r="H27" s="33"/>
      <c r="I27" s="33"/>
      <c r="J27" s="33"/>
      <c r="K27" s="33"/>
      <c r="L27" s="34"/>
      <c r="BA27" s="35">
        <f>SUM(BA13:BA26)</f>
        <v>0</v>
      </c>
      <c r="BB27" s="35">
        <f>SUM(BB13:BB26)</f>
        <v>0</v>
      </c>
      <c r="BC27" s="26" t="str">
        <f>SpellNumber($E$2,BB27)</f>
        <v>INR Zero Only</v>
      </c>
      <c r="IE27" s="28">
        <v>4</v>
      </c>
      <c r="IF27" s="28" t="s">
        <v>29</v>
      </c>
      <c r="IG27" s="28" t="s">
        <v>31</v>
      </c>
      <c r="IH27" s="28">
        <v>10</v>
      </c>
      <c r="II27" s="28" t="s">
        <v>25</v>
      </c>
    </row>
    <row r="28" spans="1:243" s="44" customFormat="1" ht="12.75" customHeight="1" hidden="1">
      <c r="A28" s="30" t="s">
        <v>32</v>
      </c>
      <c r="B28" s="36"/>
      <c r="C28" s="37"/>
      <c r="D28" s="38"/>
      <c r="E28" s="49" t="s">
        <v>33</v>
      </c>
      <c r="F28" s="50"/>
      <c r="G28" s="39"/>
      <c r="H28" s="40"/>
      <c r="I28" s="40"/>
      <c r="J28" s="40"/>
      <c r="K28" s="41"/>
      <c r="L28" s="42"/>
      <c r="M28" s="43" t="s">
        <v>34</v>
      </c>
      <c r="O28" s="27"/>
      <c r="P28" s="27"/>
      <c r="Q28" s="27"/>
      <c r="R28" s="27"/>
      <c r="S28" s="27"/>
      <c r="BA28" s="45">
        <f>IF(ISBLANK(F28),0,IF(E28="Excess (+)",ROUND(BA27+(BA27*F28),2),IF(E28="Less (-)",ROUND(BA27+(BA27*F28*(-1)),2),0)))</f>
        <v>0</v>
      </c>
      <c r="BB28" s="46">
        <f>ROUND(BA28,0)</f>
        <v>0</v>
      </c>
      <c r="BC28" s="47" t="str">
        <f>SpellNumber(L28,BB28)</f>
        <v> Zero Only</v>
      </c>
      <c r="IE28" s="48"/>
      <c r="IF28" s="48"/>
      <c r="IG28" s="48"/>
      <c r="IH28" s="48"/>
      <c r="II28" s="48"/>
    </row>
    <row r="29" spans="1:243" s="44" customFormat="1" ht="43.5" customHeight="1">
      <c r="A29" s="29" t="s">
        <v>35</v>
      </c>
      <c r="B29" s="29"/>
      <c r="C29" s="78" t="str">
        <f>SpellNumber($E$2,BB27)</f>
        <v>INR Zero Only</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IE29" s="48"/>
      <c r="IF29" s="48"/>
      <c r="IG29" s="48"/>
      <c r="IH29" s="48"/>
      <c r="II29" s="48"/>
    </row>
    <row r="30" ht="15"/>
    <row r="31" ht="15"/>
    <row r="32" ht="15"/>
    <row r="33" ht="15"/>
    <row r="34" ht="15"/>
  </sheetData>
  <sheetProtection password="EEC8" sheet="1"/>
  <mergeCells count="8">
    <mergeCell ref="A9:BC9"/>
    <mergeCell ref="C29:BC29"/>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allowBlank="1" showInputMessage="1" showErrorMessage="1" promptTitle="Units" prompt="Please enter Units in text" sqref="E19:E26 E13:E17">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M16:M26">
      <formula1>0</formula1>
      <formula2>999999999999999</formula2>
    </dataValidation>
    <dataValidation type="decimal" allowBlank="1" showInputMessage="1" showErrorMessage="1" promptTitle="GST Pertentage" prompt="Please enter GST Pertentage for this item. " errorTitle="Invaid Entry" error="Only Numeric Values are allowed. " sqref="N13:N15 N16:N26">
      <formula1>0</formula1>
      <formula2>999999999999999</formula2>
    </dataValidation>
    <dataValidation type="decimal" allowBlank="1" showInputMessage="1" showErrorMessage="1" promptTitle="GST Amount" prompt="GST Amount in Rupees for this item. " errorTitle="Invaid Entry" error="Only Numeric Values are allowed. " sqref="O13:O15 O16:O26">
      <formula1>0</formula1>
      <formula2>999999999999999</formula2>
    </dataValidation>
    <dataValidation allowBlank="1" showInputMessage="1" showErrorMessage="1" promptTitle="Freight Charges" prompt="Please enter Freight Charges (Uploading and stacking) in Rupees for this item, if any." sqref="P13:P15 P16:P26"/>
    <dataValidation type="decimal" allowBlank="1" showInputMessage="1" showErrorMessage="1" promptTitle="Any other Taxes/Duties/Levies" prompt="Please enter any other Taxes/Duties/Levies in Rupees for this item, if any." errorTitle="Invaid Entry" error="Only Numeric Values are allowed. " sqref="Q13:Q15 Q16:Q26">
      <formula1>0</formula1>
      <formula2>999999999999999</formula2>
    </dataValidation>
    <dataValidation type="list" allowBlank="1" showInputMessage="1" showErrorMessage="1" sqref="L20 L21 L22 L23 L24 L13 L14 L15 L16 L17 L18 L19 L26 L25">
      <formula1>"INR"</formula1>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ErrorMessage="1" errorTitle="Invalid Entry" error="Only Numeric Values are allowed. " sqref="A13:A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ErrorMessage="1" sqref="K13:K2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3" t="s">
        <v>36</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2024-02-23T11:33:53Z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